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7\PTW\robocze\"/>
    </mc:Choice>
  </mc:AlternateContent>
  <xr:revisionPtr revIDLastSave="0" documentId="13_ncr:1_{B7A82941-D5D6-4BA8-825A-289937DA6E05}" xr6:coauthVersionLast="47" xr6:coauthVersionMax="47" xr10:uidLastSave="{00000000-0000-0000-0000-000000000000}"/>
  <bookViews>
    <workbookView xWindow="20544" yWindow="0" windowWidth="20832" windowHeight="16656" tabRatio="687" xr2:uid="{00000000-000D-0000-FFFF-FFFF00000000}"/>
  </bookViews>
  <sheets>
    <sheet name="INDEX" sheetId="43" r:id="rId1"/>
    <sheet name="R_PTW 2025vs2024" sheetId="16" r:id="rId2"/>
    <sheet name="R_PTW NEW 2025vs2024" sheetId="33" r:id="rId3"/>
    <sheet name="R_MC NEW 2025vs2024" sheetId="37" r:id="rId4"/>
    <sheet name="R_MC 2025 rankings" sheetId="41" r:id="rId5"/>
    <sheet name="R_MP NEW 2025vs2024" sheetId="38" r:id="rId6"/>
    <sheet name="R_MP_2025 ranking" sheetId="42" r:id="rId7"/>
    <sheet name="R_PTW USED 2025vs2024" sheetId="34" r:id="rId8"/>
    <sheet name="R_MC&amp;MP structure 2025" sheetId="19" r:id="rId9"/>
  </sheets>
  <definedNames>
    <definedName name="_xlnm._FilterDatabase" localSheetId="4" hidden="1">'R_MC 2025 rankings'!$C$22:$K$153</definedName>
    <definedName name="_xlnm._FilterDatabase" localSheetId="6" hidden="1">'R_MP_2025 ranking'!$C$15:$J$131</definedName>
    <definedName name="_xlnm.Print_Area" localSheetId="4">'R_MC 2025 rankings'!$B$2:$X$67</definedName>
    <definedName name="_xlnm.Print_Area" localSheetId="3">'R_MC NEW 2025vs2024'!$B$1:$R$43</definedName>
    <definedName name="_xlnm.Print_Area" localSheetId="8">'R_MC&amp;MP structure 2025'!$B$1:$O$56</definedName>
    <definedName name="_xlnm.Print_Area" localSheetId="5">'R_MP NEW 2025vs2024'!$B$1:$R$43</definedName>
    <definedName name="_xlnm.Print_Area" localSheetId="6">'R_MP_2025 ranking'!$B$1:$I$14</definedName>
    <definedName name="_xlnm.Print_Area" localSheetId="1">'R_PTW 2025vs2024'!$B$1:$P$39</definedName>
    <definedName name="_xlnm.Print_Area" localSheetId="2">'R_PTW NEW 2025vs2024'!$B$1:$P$39</definedName>
    <definedName name="_xlnm.Print_Area" localSheetId="7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2" l="1"/>
  <c r="O10" i="37"/>
  <c r="F41" i="19"/>
  <c r="C41" i="19"/>
  <c r="H46" i="34"/>
  <c r="E46" i="34"/>
  <c r="D46" i="34"/>
  <c r="C46" i="34"/>
  <c r="O9" i="37"/>
  <c r="O45" i="34"/>
  <c r="O44" i="34"/>
  <c r="O8" i="37"/>
  <c r="O46" i="34"/>
  <c r="L3" i="41"/>
  <c r="T3" i="41" s="1"/>
  <c r="F9" i="34"/>
  <c r="F14" i="38"/>
  <c r="F14" i="37"/>
  <c r="F9" i="33"/>
  <c r="C9" i="33"/>
  <c r="C14" i="37" s="1"/>
  <c r="C14" i="38" s="1"/>
  <c r="C9" i="34" s="1"/>
  <c r="D10" i="33"/>
  <c r="D15" i="37"/>
  <c r="D15" i="38"/>
  <c r="D10" i="34"/>
  <c r="C10" i="33"/>
  <c r="C15" i="37"/>
  <c r="C15" i="38"/>
  <c r="C10" i="34" s="1"/>
  <c r="G10" i="33"/>
  <c r="G15" i="37" s="1"/>
  <c r="G15" i="38" s="1"/>
  <c r="G10" i="34" s="1"/>
  <c r="F10" i="33"/>
  <c r="F15" i="37"/>
  <c r="F15" i="38"/>
  <c r="F10" i="34"/>
</calcChain>
</file>

<file path=xl/sharedStrings.xml><?xml version="1.0" encoding="utf-8"?>
<sst xmlns="http://schemas.openxmlformats.org/spreadsheetml/2006/main" count="423" uniqueCount="156">
  <si>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</si>
  <si>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</si>
  <si>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</si>
  <si>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</si>
  <si>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</si>
  <si>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</si>
  <si>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</si>
  <si>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</si>
  <si>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</si>
  <si>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</si>
  <si>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</si>
  <si>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</si>
  <si>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</si>
  <si>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</si>
  <si>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</si>
  <si>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</si>
  <si>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</si>
  <si>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</si>
  <si>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</si>
  <si>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</si>
  <si>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</si>
  <si>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</si>
  <si>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</si>
  <si>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</si>
  <si>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</si>
  <si>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</si>
  <si>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</si>
  <si>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</si>
  <si>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</si>
  <si>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</si>
  <si>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</si>
  <si>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</si>
  <si>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</si>
  <si>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</si>
  <si>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</si>
  <si>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</si>
  <si>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</si>
  <si>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</si>
  <si>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</si>
  <si>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</si>
  <si>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</si>
  <si>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</si>
  <si>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</si>
  <si>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</si>
  <si>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</si>
  <si>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</si>
  <si>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</si>
  <si>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</si>
  <si>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</si>
  <si>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</si>
  <si>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</si>
  <si>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</si>
  <si>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</si>
  <si>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</si>
  <si>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</si>
  <si>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</si>
  <si>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</si>
  <si>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</si>
  <si>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</si>
  <si>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</si>
  <si>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</si>
  <si>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</si>
  <si>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</si>
  <si>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</si>
  <si>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</si>
  <si>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</si>
  <si>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</si>
  <si>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</si>
  <si>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</si>
  <si>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</si>
  <si>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</si>
  <si>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</si>
  <si>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</si>
  <si>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</si>
  <si>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</si>
  <si>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</si>
  <si>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</si>
  <si>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</si>
  <si>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</si>
  <si>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</si>
  <si>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no data</t>
  </si>
  <si>
    <t>OTHER BRANDS</t>
  </si>
  <si>
    <t>TOP 10 TOTAL</t>
  </si>
  <si>
    <t>TOTAL 2023</t>
  </si>
  <si>
    <t>USED PTW FIRST REGISTRATIONS IN POLAND in units, 2023</t>
  </si>
  <si>
    <t>TORQ</t>
  </si>
  <si>
    <t>FIRST REGISTRATIONS of NEW* MC, TOP 10 BRANDS</t>
  </si>
  <si>
    <t>FIRST REGISTRATIONS MP, TOP 10 BRANDS</t>
  </si>
  <si>
    <t>SURRON</t>
  </si>
  <si>
    <t>other</t>
  </si>
  <si>
    <t xml:space="preserve">Source: PZPM analysis based on Central Register of Vehicles, KPRM/Ministry of  Digital Affairs 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</si>
  <si>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</si>
  <si>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</si>
  <si>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</si>
  <si>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</si>
  <si>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</si>
  <si>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</si>
  <si>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</si>
  <si>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</si>
  <si>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</si>
  <si>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</si>
  <si>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</si>
  <si>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</si>
  <si>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2024
Share %</t>
  </si>
  <si>
    <t>ON-OFF</t>
  </si>
  <si>
    <t>ON-OFF ttl</t>
  </si>
  <si>
    <t>OTHER</t>
  </si>
  <si>
    <t>ZNEN</t>
  </si>
  <si>
    <t>VIGOROUS</t>
  </si>
  <si>
    <t>FIRST REGISTRATIONS OF PTW, 2025 VS 2024</t>
  </si>
  <si>
    <t>FIRST REGISTRATIONS OF NEW* PTW, 2025 vs 2024</t>
  </si>
  <si>
    <t>FIRST REGISTRATIONS OF NEW* MC, 2025 vs 2024</t>
  </si>
  <si>
    <t>FIRST REGISTRATIONS OF NEW* MP, 2025 vs 2024</t>
  </si>
  <si>
    <t>FIRST REGISTRATIONS OF NEW USED PTW, 2025 VS 2024</t>
  </si>
  <si>
    <t>MC and MP SHARE in TOTAL FIRST REGISTRATIONS, YEAR 2025</t>
  </si>
  <si>
    <t>NEW and USED PTW FIRST REGISTRATIONS IN POLAND in units, 2025</t>
  </si>
  <si>
    <t>TOTAL 2025</t>
  </si>
  <si>
    <t>2025 CHANGE % m/m</t>
  </si>
  <si>
    <t>2025 vs 2024 CHANGE %  y/y</t>
  </si>
  <si>
    <t>NEW PTW FIRST REGISTRATIONS IN POLAND in units, 2025</t>
  </si>
  <si>
    <t>change 2025/2024</t>
  </si>
  <si>
    <t>NEW MC FIRST REGISTRATIONS IN POLAND in units, 2025 vs 2024</t>
  </si>
  <si>
    <t>NEW MP FIRST REGISTRATIONS IN POLAND in units, 2025 vs 2024</t>
  </si>
  <si>
    <t>USED PTW FIRST REGISTRATIONS IN POLAND in units, 2025</t>
  </si>
  <si>
    <t>New* MOPEDS - Top 10 Makes - 2025 YTD</t>
  </si>
  <si>
    <t>New* MOTORCYCLE - Top 10 Makes - 2025 YTD</t>
  </si>
  <si>
    <t>New MOTORCYCLES - makes ranking by DCC - 2025 YTD</t>
  </si>
  <si>
    <t>New MOTORCYCLES - makes ranking by segments - 2025 YTD</t>
  </si>
  <si>
    <t>MC and MP SHARE in TOTAL FIRST REGISTRATIONS, in units, YEAR 2025</t>
  </si>
  <si>
    <t>YEAR 2025:</t>
  </si>
  <si>
    <t>NEW MC* 2025</t>
  </si>
  <si>
    <t>USED MC** 2025</t>
  </si>
  <si>
    <t>TOTAL MC 2025</t>
  </si>
  <si>
    <t>NEW MP* 2025</t>
  </si>
  <si>
    <t>USED MP** 2025</t>
  </si>
  <si>
    <t>TOTAL MP 2025</t>
  </si>
  <si>
    <t>CFMOTO</t>
  </si>
  <si>
    <t>2025
Share %</t>
  </si>
  <si>
    <t>R_PTW 2025vs2024</t>
  </si>
  <si>
    <t>R_PTW NEW 2025vs2024</t>
  </si>
  <si>
    <t>R_MC NEW 2025vs2024</t>
  </si>
  <si>
    <t>R_MC 2025 rankings</t>
  </si>
  <si>
    <t>R_MP NEW 2025vs2024</t>
  </si>
  <si>
    <t>R_MP_2025 ranking</t>
  </si>
  <si>
    <t>R_PTW USED 2025vs2024</t>
  </si>
  <si>
    <t>R_MC&amp;MP structure 2025</t>
  </si>
  <si>
    <t>HARLEY-DAVIDSON</t>
  </si>
  <si>
    <t>QJMOTOR</t>
  </si>
  <si>
    <t>ZONTES</t>
  </si>
  <si>
    <t>FOSTI</t>
  </si>
  <si>
    <t>STARK</t>
  </si>
  <si>
    <t>KYMCO</t>
  </si>
  <si>
    <t>JULY</t>
  </si>
  <si>
    <t>JANUARY-JULY</t>
  </si>
  <si>
    <t>January-July</t>
  </si>
  <si>
    <t>PEUGEOT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</si>
</sst>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5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42" fillId="24" borderId="17" xfId="36" applyNumberFormat="1" applyFont="1" applyFill="1" applyBorder="1"/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46" fillId="24" borderId="28" xfId="54" applyFont="1" applyFill="1" applyBorder="1" applyAlignment="1">
      <alignment horizontal="center" vertical="center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0" fontId="3" fillId="0" borderId="0" xfId="5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  <xf numFmtId="3" fontId="8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3" fontId="50" fillId="25" borderId="28" xfId="0" applyNumberFormat="1" applyFont="1" applyFill="1" applyBorder="1" applyAlignment="1">
      <alignment horizont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</c:rich>
      </c:tx>
      <c:layout>
        <c:manualLayout>
          <c:xMode val="edge"/>
          <c:yMode val="edge"/>
          <c:x val="0.17095671607220636"/>
          <c:y val="3.870887199272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2025vs2024'!$C$46:$N$46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  <c:pt idx="4">
                  <c:v>18174</c:v>
                </c:pt>
                <c:pt idx="5">
                  <c:v>17760</c:v>
                </c:pt>
                <c:pt idx="6">
                  <c:v>18921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</a:t>
            </a:r>
            <a:r>
              <a:rPr lang="pl-PL" sz="1000" b="1" i="0" u="none" strike="noStrike" baseline="0">
                <a:effectLst/>
              </a:rPr>
              <a:t>JAN-JUL 2025</a:t>
            </a:r>
            <a:endParaRPr lang="pl-PL" sz="1100" b="1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rankings'!$R$6,'R_MC 2025 rankings'!$R$11,'R_MC 2025 rankings'!$R$16,'R_MC 2025 rankings'!$R$21,'R_MC 2025 rankings'!$R$26,'R_MC 2025 rankings'!$R$31,'R_MC 2025 rankings'!$R$36,'R_MC 2025 rankings'!$R$41,'R_MC 2025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2025 rankings'!$T$10,'R_MC 2025 rankings'!$T$15,'R_MC 2025 rankings'!$T$20,'R_MC 2025 rankings'!$T$25,'R_MC 2025 rankings'!$T$30,'R_MC 2025 rankings'!$T$35,'R_MC 2025 rankings'!$T$40,'R_MC 2025 rankings'!$T$45,'R_MC 2025 rankings'!$T$46)</c:f>
              <c:numCache>
                <c:formatCode>#,##0</c:formatCode>
                <c:ptCount val="9"/>
                <c:pt idx="0">
                  <c:v>6115</c:v>
                </c:pt>
                <c:pt idx="1">
                  <c:v>1721</c:v>
                </c:pt>
                <c:pt idx="2">
                  <c:v>891</c:v>
                </c:pt>
                <c:pt idx="3">
                  <c:v>6547</c:v>
                </c:pt>
                <c:pt idx="4">
                  <c:v>8991</c:v>
                </c:pt>
                <c:pt idx="5">
                  <c:v>1845</c:v>
                </c:pt>
                <c:pt idx="6">
                  <c:v>169</c:v>
                </c:pt>
                <c:pt idx="7">
                  <c:v>2556</c:v>
                </c:pt>
                <c:pt idx="8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2025vs2024'!$C$10:$N$10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 formatCode="General">
                  <c:v>1862</c:v>
                </c:pt>
                <c:pt idx="6">
                  <c:v>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 2024 - 2025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2025vs2024'!$G$16</c:f>
              <c:numCache>
                <c:formatCode>_-* #\ ##0\ _z_ł_-;\-* #\ ##0\ _z_ł_-;_-* "-"??\ _z_ł_-;_-@_-</c:formatCode>
                <c:ptCount val="1"/>
                <c:pt idx="0">
                  <c:v>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2025vs2024'!$O$11</c:f>
              <c:numCache>
                <c:formatCode>#,##0</c:formatCode>
                <c:ptCount val="1"/>
                <c:pt idx="0">
                  <c:v>9714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  <c:pt idx="4">
                  <c:v>11080</c:v>
                </c:pt>
                <c:pt idx="5" formatCode="General">
                  <c:v>10896</c:v>
                </c:pt>
                <c:pt idx="6">
                  <c:v>11657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I-VII 2024 - 2025</a:t>
            </a:r>
          </a:p>
        </c:rich>
      </c:tx>
      <c:layout>
        <c:manualLayout>
          <c:xMode val="edge"/>
          <c:yMode val="edge"/>
          <c:x val="0.26316150136405364"/>
          <c:y val="4.3268407238568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55212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70163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I-VII 2025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0.89411442649876816</c:v>
                </c:pt>
                <c:pt idx="1">
                  <c:v>0.10588557350123186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2025'!$B$11</c:f>
              <c:strCache>
                <c:ptCount val="1"/>
                <c:pt idx="0">
                  <c:v>USED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  <c:pt idx="4">
                  <c:v>9845</c:v>
                </c:pt>
                <c:pt idx="5">
                  <c:v>9692</c:v>
                </c:pt>
                <c:pt idx="6">
                  <c:v>10305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2025'!$B$10</c:f>
              <c:strCache>
                <c:ptCount val="1"/>
                <c:pt idx="0">
                  <c:v>NEW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2025'!$B$8</c:f>
              <c:strCache>
                <c:ptCount val="1"/>
                <c:pt idx="0">
                  <c:v>TOTAL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2025'!$B$26</c:f>
              <c:strCache>
                <c:ptCount val="1"/>
                <c:pt idx="0">
                  <c:v>USED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  <c:pt idx="4">
                  <c:v>1235</c:v>
                </c:pt>
                <c:pt idx="5">
                  <c:v>1204</c:v>
                </c:pt>
                <c:pt idx="6">
                  <c:v>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2025'!$B$25</c:f>
              <c:strCache>
                <c:ptCount val="1"/>
                <c:pt idx="0">
                  <c:v>NEW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  <c:pt idx="6">
                  <c:v>1931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2025'!$B$23</c:f>
              <c:strCache>
                <c:ptCount val="1"/>
                <c:pt idx="0">
                  <c:v>TOTAL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101497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109295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0.85293901542983097</c:v>
                </c:pt>
                <c:pt idx="1">
                  <c:v>0.147060984570169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2025vs2024'!$C$46:$N$46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  <c:pt idx="4">
                  <c:v>7094</c:v>
                </c:pt>
                <c:pt idx="5">
                  <c:v>6864</c:v>
                </c:pt>
                <c:pt idx="6">
                  <c:v>7264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35352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39132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I-VII 2025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0.76895589056393077</c:v>
                </c:pt>
                <c:pt idx="1">
                  <c:v>0.23104410943606923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 2024 - 2025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2025vs2024'!$G$16</c:f>
              <c:numCache>
                <c:formatCode>_-* #\ ##0\ _z_ł_-;\-* #\ ##0\ _z_ł_-;_-* "-"??\ _z_ł_-;_-@_-</c:formatCode>
                <c:ptCount val="1"/>
                <c:pt idx="0">
                  <c:v>26567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2025vs2024'!$O$11</c:f>
              <c:numCache>
                <c:formatCode>#,##0</c:formatCode>
                <c:ptCount val="1"/>
                <c:pt idx="0">
                  <c:v>29418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JAN-JUL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808585445139849"/>
          <c:y val="1.3771220313233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rankings'!$J$6,'R_MC 2025 rankings'!$J$11,'R_MC 2025 rankings'!$J$16,'R_MC 2025 rankings'!$J$21,'R_MC 2025 rankings'!$J$26,'R_MC 2025 rankings'!$J$31,'R_MC 2025 rankings'!$J$36,'R_MC 2025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2025 rankings'!$L$10,'R_MC 2025 rankings'!$L$15,'R_MC 2025 rankings'!$L$20,'R_MC 2025 rankings'!$L$25,'R_MC 2025 rankings'!$L$30,'R_MC 2025 rankings'!$L$35,'R_MC 2025 rankings'!$L$40,'R_MC 2025 rankings'!$L$41)</c:f>
              <c:numCache>
                <c:formatCode>#,##0</c:formatCode>
                <c:ptCount val="8"/>
                <c:pt idx="0">
                  <c:v>11867</c:v>
                </c:pt>
                <c:pt idx="1">
                  <c:v>146</c:v>
                </c:pt>
                <c:pt idx="2">
                  <c:v>4005</c:v>
                </c:pt>
                <c:pt idx="3">
                  <c:v>4564</c:v>
                </c:pt>
                <c:pt idx="4">
                  <c:v>4562</c:v>
                </c:pt>
                <c:pt idx="5">
                  <c:v>3927</c:v>
                </c:pt>
                <c:pt idx="6">
                  <c:v>347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0</xdr:rowOff>
    </xdr:from>
    <xdr:to>
      <xdr:col>10</xdr:col>
      <xdr:colOff>9525</xdr:colOff>
      <xdr:row>39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133350</xdr:rowOff>
    </xdr:from>
    <xdr:to>
      <xdr:col>9</xdr:col>
      <xdr:colOff>619125</xdr:colOff>
      <xdr:row>39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>
    <pageSetUpPr fitToPage="1"/>
  </sheetPr>
  <dimension ref="B7:R30"/>
  <sheetViews>
    <sheetView showGridLines="0" tabSelected="1" zoomScale="90" zoomScaleNormal="90" workbookViewId="0"/>
  </sheetViews>
  <sheetFormatPr defaultRowHeight="13.2"/>
  <cols>
    <col min="1" max="1" width="4.109375" customWidth="1"/>
    <col min="2" max="2" width="31.5546875" bestFit="1" customWidth="1"/>
    <col min="12" max="12" width="8.6640625" customWidth="1"/>
    <col min="13" max="13" width="13.88671875" customWidth="1"/>
  </cols>
  <sheetData>
    <row r="7" spans="2:18"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"/>
      <c r="N7" s="1"/>
      <c r="O7" s="1"/>
      <c r="P7" s="1"/>
      <c r="Q7" s="1"/>
      <c r="R7" s="1"/>
    </row>
    <row r="8" spans="2:18">
      <c r="B8" s="208" t="s">
        <v>65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1"/>
      <c r="N8" s="1"/>
      <c r="O8" s="1"/>
      <c r="P8" s="1"/>
      <c r="Q8" s="1"/>
      <c r="R8" s="1"/>
    </row>
    <row r="9" spans="2:18">
      <c r="B9" s="148"/>
      <c r="C9" s="151"/>
      <c r="D9" s="149"/>
      <c r="E9" s="149"/>
      <c r="F9" s="149"/>
      <c r="G9" s="149"/>
      <c r="H9" s="149"/>
      <c r="I9" s="149"/>
      <c r="J9" s="149"/>
      <c r="K9" s="149"/>
      <c r="L9" s="149"/>
      <c r="M9" s="1"/>
      <c r="N9" s="1"/>
      <c r="O9" s="1"/>
      <c r="P9" s="1"/>
      <c r="Q9" s="1"/>
      <c r="R9" s="1"/>
    </row>
    <row r="10" spans="2:18">
      <c r="B10" s="156" t="s">
        <v>138</v>
      </c>
      <c r="C10" s="152" t="s">
        <v>109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"/>
      <c r="N10" s="1"/>
      <c r="O10" s="1"/>
      <c r="P10" s="1"/>
      <c r="Q10" s="1"/>
      <c r="R10" s="1"/>
    </row>
    <row r="11" spans="2:18">
      <c r="B11" s="157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2:18">
      <c r="B12" s="156" t="s">
        <v>139</v>
      </c>
      <c r="C12" s="153" t="s">
        <v>110</v>
      </c>
      <c r="D12" s="150"/>
      <c r="E12" s="150"/>
      <c r="F12" s="150"/>
      <c r="G12" s="150"/>
      <c r="H12" s="150"/>
      <c r="I12" s="150"/>
      <c r="J12" s="150"/>
      <c r="K12" s="150"/>
      <c r="L12" s="150"/>
    </row>
    <row r="13" spans="2:18">
      <c r="B13" s="157"/>
      <c r="C13" s="149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2:18">
      <c r="B14" s="156" t="s">
        <v>140</v>
      </c>
      <c r="C14" s="153" t="s">
        <v>111</v>
      </c>
      <c r="D14" s="150"/>
      <c r="E14" s="150"/>
      <c r="F14" s="150"/>
      <c r="G14" s="150"/>
      <c r="H14" s="150"/>
      <c r="I14" s="150"/>
      <c r="J14" s="150"/>
      <c r="K14" s="150"/>
      <c r="L14" s="150"/>
    </row>
    <row r="15" spans="2:18">
      <c r="B15" s="157"/>
      <c r="C15" s="150"/>
      <c r="D15" s="150"/>
      <c r="E15" s="150"/>
      <c r="F15" s="150"/>
      <c r="G15" s="150"/>
      <c r="H15" s="150"/>
      <c r="I15" s="150"/>
      <c r="J15" s="150"/>
      <c r="K15" s="150"/>
      <c r="L15" s="150"/>
    </row>
    <row r="16" spans="2:18">
      <c r="B16" s="156" t="s">
        <v>141</v>
      </c>
      <c r="C16" s="154" t="s">
        <v>86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"/>
      <c r="N16" s="1"/>
      <c r="O16" s="1"/>
      <c r="P16" s="1"/>
      <c r="Q16" s="1"/>
    </row>
    <row r="17" spans="2:12">
      <c r="B17" s="157"/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156" t="s">
        <v>142</v>
      </c>
      <c r="C18" s="152" t="s">
        <v>112</v>
      </c>
      <c r="D18" s="150"/>
      <c r="E18" s="150"/>
      <c r="F18" s="150"/>
      <c r="G18" s="150"/>
      <c r="H18" s="150"/>
      <c r="I18" s="150"/>
      <c r="J18" s="150"/>
      <c r="K18" s="150"/>
      <c r="L18" s="150"/>
    </row>
    <row r="19" spans="2:12">
      <c r="B19" s="157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2:12">
      <c r="B20" s="158" t="s">
        <v>143</v>
      </c>
      <c r="C20" s="150" t="s">
        <v>87</v>
      </c>
      <c r="D20" s="150"/>
      <c r="E20" s="150"/>
      <c r="F20" s="150"/>
      <c r="G20" s="150"/>
      <c r="H20" s="150"/>
      <c r="I20" s="150"/>
      <c r="J20" s="150"/>
      <c r="K20" s="150"/>
      <c r="L20" s="150"/>
    </row>
    <row r="21" spans="2:12">
      <c r="B21" s="157"/>
      <c r="C21" s="150"/>
      <c r="D21" s="150"/>
      <c r="E21" s="150"/>
      <c r="F21" s="150"/>
      <c r="G21" s="150"/>
      <c r="H21" s="150"/>
      <c r="I21" s="150"/>
      <c r="J21" s="150"/>
      <c r="K21" s="150"/>
      <c r="L21" s="150"/>
    </row>
    <row r="22" spans="2:12">
      <c r="B22" s="158" t="s">
        <v>144</v>
      </c>
      <c r="C22" s="152" t="s">
        <v>113</v>
      </c>
      <c r="D22" s="150"/>
      <c r="E22" s="150"/>
      <c r="F22" s="150"/>
      <c r="G22" s="150"/>
      <c r="H22" s="150"/>
      <c r="I22" s="150"/>
      <c r="J22" s="150"/>
      <c r="K22" s="150"/>
      <c r="L22" s="150"/>
    </row>
    <row r="23" spans="2:12">
      <c r="B23" s="157"/>
      <c r="C23" s="150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2:12">
      <c r="B24" s="158" t="s">
        <v>145</v>
      </c>
      <c r="C24" s="152" t="s">
        <v>114</v>
      </c>
      <c r="D24" s="150"/>
      <c r="E24" s="150"/>
      <c r="F24" s="150"/>
      <c r="G24" s="150"/>
      <c r="H24" s="150"/>
      <c r="I24" s="150"/>
      <c r="J24" s="150"/>
      <c r="K24" s="150"/>
      <c r="L24" s="150"/>
    </row>
    <row r="25" spans="2:12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</row>
    <row r="26" spans="2:12">
      <c r="B26" s="155" t="s">
        <v>40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7" spans="2:12">
      <c r="B27" s="155" t="s">
        <v>90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  <row r="28" spans="2:12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29" spans="2:12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</row>
    <row r="30" spans="2:12" ht="15.6">
      <c r="B30" s="207"/>
      <c r="C30" s="207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2">
    <mergeCell ref="B30:C30"/>
    <mergeCell ref="B8:L8"/>
  </mergeCells>
  <hyperlinks>
    <hyperlink ref="B10" location="'R_PTW 2025vs2024'!A1" display="R_PTW 2025vs2024" xr:uid="{C5880B31-FEDA-404F-A7E2-15DECCAC537C}"/>
    <hyperlink ref="B12" location="'R_PTW NEW 2025vs2024'!A1" display="R_PTW NEW 2025vs2024" xr:uid="{B3262C3D-F75B-4496-9DEB-7EB013A317D5}"/>
    <hyperlink ref="B14" location="'R_MC NEW 2025vs2024'!A1" display="R_MC NEW 2025vs2024" xr:uid="{BED6983B-C683-473E-97ED-02D90053DE17}"/>
    <hyperlink ref="B16" location="'R_MC 2025 rankings'!A1" display="R_MC 2025 rankings" xr:uid="{4A59A9BE-F286-467E-BBE3-8A3389736CDC}"/>
    <hyperlink ref="B18" location="'R_MP NEW 2025vs2024'!A1" display="R_MP NEW 2025vs2024" xr:uid="{50B8AD66-EB28-4B94-91A8-1F57DC2CB986}"/>
    <hyperlink ref="B20" location="'R_MP_2025 ranking'!A1" display="R_MP_2025 ranking" xr:uid="{21B31F5A-EF41-4A47-8874-A83F1EE9D26E}"/>
    <hyperlink ref="B22" location="'R_PTW USED 2025vs2024'!A1" display="R_PTW USED 2025vs2024" xr:uid="{571D59F1-D10A-4987-8873-49E5B78AA0FD}"/>
    <hyperlink ref="B24" location="'R_MC&amp;MP structure 2025'!A1" display="R_MC&amp;MP structure 2025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topLeftCell="A2" zoomScale="90" zoomScaleNormal="90" workbookViewId="0">
      <selection activeCell="L47" sqref="L47"/>
    </sheetView>
  </sheetViews>
  <sheetFormatPr defaultRowHeight="13.2"/>
  <cols>
    <col min="1" max="1" width="2.88671875" customWidth="1"/>
    <col min="2" max="2" width="26" customWidth="1"/>
    <col min="3" max="5" width="11.33203125" bestFit="1" customWidth="1"/>
    <col min="6" max="6" width="12" customWidth="1"/>
    <col min="7" max="7" width="12.44140625" customWidth="1"/>
    <col min="8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9" t="s">
        <v>115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85">
        <v>6459</v>
      </c>
      <c r="D3" s="185">
        <v>8331</v>
      </c>
      <c r="E3" s="185">
        <v>14817</v>
      </c>
      <c r="F3" s="185">
        <v>16827</v>
      </c>
      <c r="G3" s="185">
        <v>15156</v>
      </c>
      <c r="H3" s="185">
        <v>14694</v>
      </c>
      <c r="I3" s="185">
        <v>15638</v>
      </c>
      <c r="J3" s="185"/>
      <c r="K3" s="185"/>
      <c r="L3" s="185"/>
      <c r="M3" s="185"/>
      <c r="N3" s="185"/>
      <c r="O3" s="192">
        <v>91922</v>
      </c>
      <c r="P3" s="8">
        <v>0.85293901542983097</v>
      </c>
    </row>
    <row r="4" spans="2:18" ht="15.75" customHeight="1">
      <c r="B4" s="14" t="s">
        <v>2</v>
      </c>
      <c r="C4" s="188">
        <v>1240</v>
      </c>
      <c r="D4" s="188">
        <v>1308</v>
      </c>
      <c r="E4" s="185">
        <v>2418</v>
      </c>
      <c r="F4" s="188">
        <v>3040</v>
      </c>
      <c r="G4" s="188">
        <v>3018</v>
      </c>
      <c r="H4" s="188">
        <v>3066</v>
      </c>
      <c r="I4" s="188">
        <v>3283</v>
      </c>
      <c r="J4" s="188"/>
      <c r="K4" s="188"/>
      <c r="L4" s="188"/>
      <c r="M4" s="188"/>
      <c r="N4" s="188"/>
      <c r="O4" s="192">
        <v>17373</v>
      </c>
      <c r="P4" s="8">
        <v>0.147060984570169</v>
      </c>
    </row>
    <row r="5" spans="2:18">
      <c r="B5" s="18" t="s">
        <v>116</v>
      </c>
      <c r="C5" s="190">
        <v>7699</v>
      </c>
      <c r="D5" s="190">
        <v>9639</v>
      </c>
      <c r="E5" s="190">
        <v>17235</v>
      </c>
      <c r="F5" s="190">
        <v>19867</v>
      </c>
      <c r="G5" s="190">
        <v>18174</v>
      </c>
      <c r="H5" s="190">
        <v>17760</v>
      </c>
      <c r="I5" s="190">
        <v>18921</v>
      </c>
      <c r="J5" s="190"/>
      <c r="K5" s="190"/>
      <c r="L5" s="190"/>
      <c r="M5" s="190"/>
      <c r="N5" s="190"/>
      <c r="O5" s="193">
        <v>109295</v>
      </c>
      <c r="P5" s="8">
        <v>1</v>
      </c>
    </row>
    <row r="6" spans="2:18" ht="15.75" customHeight="1">
      <c r="B6" s="20" t="s">
        <v>117</v>
      </c>
      <c r="C6" s="194">
        <v>-0.10403817060398002</v>
      </c>
      <c r="D6" s="194">
        <v>0.2519807767242499</v>
      </c>
      <c r="E6" s="194">
        <v>0.78804855275443519</v>
      </c>
      <c r="F6" s="194">
        <v>0.1527125036263417</v>
      </c>
      <c r="G6" s="194">
        <v>-8.5216690995117528E-2</v>
      </c>
      <c r="H6" s="194">
        <v>-2.2779795311984152E-2</v>
      </c>
      <c r="I6" s="194">
        <v>6.5371621621621578E-2</v>
      </c>
      <c r="J6" s="194"/>
      <c r="K6" s="194"/>
      <c r="L6" s="194"/>
      <c r="M6" s="194"/>
      <c r="N6" s="194"/>
      <c r="O6" s="194">
        <v>0</v>
      </c>
    </row>
    <row r="7" spans="2:18" ht="15.75" customHeight="1">
      <c r="B7" s="22" t="s">
        <v>118</v>
      </c>
      <c r="C7" s="23">
        <v>0.1688173675421285</v>
      </c>
      <c r="D7" s="23">
        <v>-6.5445026178010512E-2</v>
      </c>
      <c r="E7" s="23">
        <v>0.14449830666046881</v>
      </c>
      <c r="F7" s="23">
        <v>5.2946788212847151E-2</v>
      </c>
      <c r="G7" s="23">
        <v>5.1127819548872244E-2</v>
      </c>
      <c r="H7" s="23">
        <v>9.2385287243203384E-2</v>
      </c>
      <c r="I7" s="23">
        <v>0.10513404590853348</v>
      </c>
      <c r="J7" s="23"/>
      <c r="K7" s="23"/>
      <c r="L7" s="23"/>
      <c r="M7" s="23"/>
      <c r="N7" s="23"/>
      <c r="O7" s="24">
        <v>7.6829857040109584E-2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11" t="s">
        <v>5</v>
      </c>
      <c r="C9" s="212" t="s">
        <v>152</v>
      </c>
      <c r="D9" s="212"/>
      <c r="E9" s="213" t="s">
        <v>30</v>
      </c>
      <c r="F9" s="214" t="s">
        <v>153</v>
      </c>
      <c r="G9" s="214"/>
      <c r="H9" s="213" t="s">
        <v>30</v>
      </c>
      <c r="O9" s="3"/>
    </row>
    <row r="10" spans="2:18" ht="26.25" customHeight="1">
      <c r="B10" s="211"/>
      <c r="C10" s="27">
        <v>2025</v>
      </c>
      <c r="D10" s="27">
        <v>2024</v>
      </c>
      <c r="E10" s="213"/>
      <c r="F10" s="27">
        <v>2025</v>
      </c>
      <c r="G10" s="27">
        <v>2024</v>
      </c>
      <c r="H10" s="213"/>
      <c r="I10" s="4"/>
      <c r="O10" s="3"/>
    </row>
    <row r="11" spans="2:18" ht="18.75" customHeight="1">
      <c r="B11" s="28" t="s">
        <v>22</v>
      </c>
      <c r="C11" s="195">
        <v>15638</v>
      </c>
      <c r="D11" s="195">
        <v>13676</v>
      </c>
      <c r="E11" s="196">
        <v>0.14346300087744956</v>
      </c>
      <c r="F11" s="195">
        <v>91922</v>
      </c>
      <c r="G11" s="197">
        <v>83524</v>
      </c>
      <c r="H11" s="196">
        <v>0.1005459508644222</v>
      </c>
      <c r="I11" s="4"/>
      <c r="O11" s="3"/>
    </row>
    <row r="12" spans="2:18" ht="18.75" customHeight="1">
      <c r="B12" s="29" t="s">
        <v>23</v>
      </c>
      <c r="C12" s="198">
        <v>3283</v>
      </c>
      <c r="D12" s="198">
        <v>3445</v>
      </c>
      <c r="E12" s="199">
        <v>-4.7024673439767795E-2</v>
      </c>
      <c r="F12" s="198">
        <v>17373</v>
      </c>
      <c r="G12" s="200">
        <v>17973</v>
      </c>
      <c r="H12" s="199">
        <v>-3.3383408446002294E-2</v>
      </c>
      <c r="O12" s="3"/>
      <c r="R12" s="9"/>
    </row>
    <row r="13" spans="2:18" ht="19.5" customHeight="1">
      <c r="B13" s="30" t="s">
        <v>4</v>
      </c>
      <c r="C13" s="201">
        <v>18921</v>
      </c>
      <c r="D13" s="201">
        <v>17121</v>
      </c>
      <c r="E13" s="202">
        <v>0.10513404590853348</v>
      </c>
      <c r="F13" s="201">
        <v>109295</v>
      </c>
      <c r="G13" s="201">
        <v>101497</v>
      </c>
      <c r="H13" s="202">
        <v>7.6829857040109584E-2</v>
      </c>
      <c r="O13" s="3"/>
    </row>
    <row r="14" spans="2:18">
      <c r="B14" s="31"/>
      <c r="C14" s="26"/>
      <c r="D14" s="31"/>
      <c r="E14" s="31"/>
      <c r="F14" s="31"/>
      <c r="O14" s="3"/>
    </row>
    <row r="15" spans="2:18">
      <c r="B15" s="31"/>
      <c r="C15" s="26"/>
      <c r="D15" s="31"/>
      <c r="E15" s="31"/>
      <c r="F15" s="31"/>
      <c r="O15" s="3"/>
    </row>
    <row r="16" spans="2:18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91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85">
        <v>5519</v>
      </c>
      <c r="D44" s="185">
        <v>8701</v>
      </c>
      <c r="E44" s="185">
        <v>12731</v>
      </c>
      <c r="F44" s="185">
        <v>15739</v>
      </c>
      <c r="G44" s="185">
        <v>14119</v>
      </c>
      <c r="H44" s="185">
        <v>13039</v>
      </c>
      <c r="I44" s="185">
        <v>13676</v>
      </c>
      <c r="J44" s="185">
        <v>11069</v>
      </c>
      <c r="K44" s="185">
        <v>9105</v>
      </c>
      <c r="L44" s="185">
        <v>8079</v>
      </c>
      <c r="M44" s="185">
        <v>5701</v>
      </c>
      <c r="N44" s="185">
        <v>7511</v>
      </c>
      <c r="O44" s="192">
        <v>124989</v>
      </c>
    </row>
    <row r="45" spans="2:15">
      <c r="B45" s="14" t="s">
        <v>2</v>
      </c>
      <c r="C45" s="188">
        <v>1068</v>
      </c>
      <c r="D45" s="188">
        <v>1613</v>
      </c>
      <c r="E45" s="185">
        <v>2328</v>
      </c>
      <c r="F45" s="188">
        <v>3129</v>
      </c>
      <c r="G45" s="188">
        <v>3171</v>
      </c>
      <c r="H45" s="188">
        <v>3219</v>
      </c>
      <c r="I45" s="188">
        <v>3445</v>
      </c>
      <c r="J45" s="188">
        <v>3070</v>
      </c>
      <c r="K45" s="188">
        <v>2513</v>
      </c>
      <c r="L45" s="188">
        <v>2000</v>
      </c>
      <c r="M45" s="188">
        <v>1265</v>
      </c>
      <c r="N45" s="188">
        <v>1082</v>
      </c>
      <c r="O45" s="192">
        <v>27903</v>
      </c>
    </row>
    <row r="46" spans="2:15">
      <c r="B46" s="18" t="s">
        <v>92</v>
      </c>
      <c r="C46" s="190">
        <v>6587</v>
      </c>
      <c r="D46" s="190">
        <v>10314</v>
      </c>
      <c r="E46" s="190">
        <v>15059</v>
      </c>
      <c r="F46" s="190">
        <v>18868</v>
      </c>
      <c r="G46" s="190">
        <v>17290</v>
      </c>
      <c r="H46" s="190">
        <v>16258</v>
      </c>
      <c r="I46" s="190">
        <v>17121</v>
      </c>
      <c r="J46" s="190">
        <v>14139</v>
      </c>
      <c r="K46" s="190">
        <v>11618</v>
      </c>
      <c r="L46" s="190">
        <v>10079</v>
      </c>
      <c r="M46" s="190">
        <v>6966</v>
      </c>
      <c r="N46" s="190">
        <v>8593</v>
      </c>
      <c r="O46" s="193">
        <v>152892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topLeftCell="C2" zoomScale="90" zoomScaleNormal="90" workbookViewId="0">
      <selection activeCell="L47" sqref="L47"/>
    </sheetView>
  </sheetViews>
  <sheetFormatPr defaultRowHeight="13.2"/>
  <cols>
    <col min="1" max="1" width="2.109375" customWidth="1"/>
    <col min="2" max="2" width="28.5546875" customWidth="1"/>
    <col min="3" max="14" width="11.33203125" bestFit="1" customWidth="1"/>
    <col min="15" max="15" width="10.33203125" customWidth="1"/>
    <col min="21" max="21" width="20.332031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9" t="s">
        <v>119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32" t="s">
        <v>5</v>
      </c>
      <c r="C2" s="33" t="s">
        <v>6</v>
      </c>
      <c r="D2" s="33" t="s">
        <v>7</v>
      </c>
      <c r="E2" s="34" t="s">
        <v>1</v>
      </c>
      <c r="F2" s="34" t="s">
        <v>8</v>
      </c>
      <c r="G2" s="34" t="s">
        <v>9</v>
      </c>
      <c r="H2" s="34" t="s">
        <v>10</v>
      </c>
      <c r="I2" s="34" t="s">
        <v>11</v>
      </c>
      <c r="J2" s="34" t="s">
        <v>12</v>
      </c>
      <c r="K2" s="34" t="s">
        <v>13</v>
      </c>
      <c r="L2" s="34" t="s">
        <v>14</v>
      </c>
      <c r="M2" s="34" t="s">
        <v>15</v>
      </c>
      <c r="N2" s="34" t="s">
        <v>16</v>
      </c>
      <c r="O2" s="35" t="s">
        <v>4</v>
      </c>
    </row>
    <row r="3" spans="2:35" ht="15.75" customHeight="1">
      <c r="B3" s="36" t="s">
        <v>3</v>
      </c>
      <c r="C3" s="185">
        <v>1250</v>
      </c>
      <c r="D3" s="185">
        <v>2206</v>
      </c>
      <c r="E3" s="185">
        <v>4859</v>
      </c>
      <c r="F3" s="185">
        <v>5457</v>
      </c>
      <c r="G3" s="185">
        <v>5311</v>
      </c>
      <c r="H3" s="185">
        <v>5002</v>
      </c>
      <c r="I3" s="185">
        <v>5333</v>
      </c>
      <c r="J3" s="185"/>
      <c r="K3" s="185"/>
      <c r="L3" s="185"/>
      <c r="M3" s="185"/>
      <c r="N3" s="185"/>
      <c r="O3" s="192">
        <v>29418</v>
      </c>
      <c r="P3" s="8">
        <v>0.76895589056393077</v>
      </c>
    </row>
    <row r="4" spans="2:35" ht="15.75" customHeight="1">
      <c r="B4" s="36" t="s">
        <v>2</v>
      </c>
      <c r="C4" s="188">
        <v>553</v>
      </c>
      <c r="D4" s="188">
        <v>586</v>
      </c>
      <c r="E4" s="185">
        <v>1274</v>
      </c>
      <c r="F4" s="188">
        <v>1725</v>
      </c>
      <c r="G4" s="188">
        <v>1783</v>
      </c>
      <c r="H4" s="188">
        <v>1862</v>
      </c>
      <c r="I4" s="188">
        <v>1931</v>
      </c>
      <c r="J4" s="188"/>
      <c r="K4" s="188"/>
      <c r="L4" s="188"/>
      <c r="M4" s="188"/>
      <c r="N4" s="188"/>
      <c r="O4" s="192">
        <v>9714</v>
      </c>
      <c r="P4" s="8">
        <v>0.23104410943606923</v>
      </c>
    </row>
    <row r="5" spans="2:35">
      <c r="B5" s="37" t="s">
        <v>116</v>
      </c>
      <c r="C5" s="190">
        <v>1803</v>
      </c>
      <c r="D5" s="190">
        <v>2792</v>
      </c>
      <c r="E5" s="190">
        <v>6133</v>
      </c>
      <c r="F5" s="190">
        <v>7182</v>
      </c>
      <c r="G5" s="190">
        <v>7094</v>
      </c>
      <c r="H5" s="190">
        <v>6864</v>
      </c>
      <c r="I5" s="190">
        <v>7264</v>
      </c>
      <c r="J5" s="190"/>
      <c r="K5" s="190"/>
      <c r="L5" s="190"/>
      <c r="M5" s="190"/>
      <c r="N5" s="190"/>
      <c r="O5" s="193">
        <v>39132</v>
      </c>
      <c r="P5" s="8">
        <v>1</v>
      </c>
    </row>
    <row r="6" spans="2:35" ht="15.75" customHeight="1">
      <c r="B6" s="38" t="s">
        <v>117</v>
      </c>
      <c r="C6" s="194">
        <v>-0.54400606980273136</v>
      </c>
      <c r="D6" s="194">
        <v>0.54853022739877977</v>
      </c>
      <c r="E6" s="194">
        <v>1.1966332378223496</v>
      </c>
      <c r="F6" s="194">
        <v>0.17104190445132894</v>
      </c>
      <c r="G6" s="194">
        <v>-1.2252854358117515E-2</v>
      </c>
      <c r="H6" s="194">
        <v>-3.2421764871722547E-2</v>
      </c>
      <c r="I6" s="194">
        <v>5.8275058275058189E-2</v>
      </c>
      <c r="J6" s="194"/>
      <c r="K6" s="194"/>
      <c r="L6" s="194"/>
      <c r="M6" s="194"/>
      <c r="N6" s="194"/>
      <c r="O6" s="21"/>
    </row>
    <row r="7" spans="2:35" ht="15.75" customHeight="1">
      <c r="B7" s="39" t="s">
        <v>118</v>
      </c>
      <c r="C7" s="23">
        <v>1.5202702702702631E-2</v>
      </c>
      <c r="D7" s="23">
        <v>-0.12503917267314324</v>
      </c>
      <c r="E7" s="23">
        <v>0.1359511020559363</v>
      </c>
      <c r="F7" s="23">
        <v>5.3542614053102566E-2</v>
      </c>
      <c r="G7" s="23">
        <v>0.16352304412005902</v>
      </c>
      <c r="H7" s="23">
        <v>0.16655336505778373</v>
      </c>
      <c r="I7" s="23">
        <v>0.17388493859082099</v>
      </c>
      <c r="J7" s="23"/>
      <c r="K7" s="23"/>
      <c r="L7" s="23"/>
      <c r="M7" s="23"/>
      <c r="N7" s="23"/>
      <c r="O7" s="24">
        <v>0.10692464358452147</v>
      </c>
    </row>
    <row r="8" spans="2:35">
      <c r="B8" s="31"/>
      <c r="C8" s="26"/>
      <c r="D8" s="31"/>
      <c r="E8" s="31"/>
      <c r="F8" s="31"/>
      <c r="O8" s="3"/>
    </row>
    <row r="9" spans="2:35" ht="24.75" customHeight="1">
      <c r="B9" s="211" t="s">
        <v>5</v>
      </c>
      <c r="C9" s="215" t="str">
        <f>'R_PTW 2025vs2024'!C9:D9</f>
        <v>JULY</v>
      </c>
      <c r="D9" s="215"/>
      <c r="E9" s="216" t="s">
        <v>30</v>
      </c>
      <c r="F9" s="217" t="str">
        <f>'R_PTW 2025vs2024'!F9:G9</f>
        <v>JANUARY-JULY</v>
      </c>
      <c r="G9" s="215"/>
      <c r="H9" s="216" t="s">
        <v>30</v>
      </c>
      <c r="O9" s="3"/>
    </row>
    <row r="10" spans="2:35" ht="26.25" customHeight="1">
      <c r="B10" s="211"/>
      <c r="C10" s="27">
        <f>'R_PTW 2025vs2024'!C10</f>
        <v>2025</v>
      </c>
      <c r="D10" s="27">
        <f>'R_PTW 2025vs2024'!D10</f>
        <v>2024</v>
      </c>
      <c r="E10" s="216"/>
      <c r="F10" s="27">
        <f>'R_PTW 2025vs2024'!F10</f>
        <v>2025</v>
      </c>
      <c r="G10" s="27">
        <f>'R_PTW 2025vs2024'!G10</f>
        <v>2024</v>
      </c>
      <c r="H10" s="216"/>
      <c r="I10" s="4"/>
      <c r="O10" s="3"/>
    </row>
    <row r="11" spans="2:35" ht="19.5" customHeight="1">
      <c r="B11" s="15" t="s">
        <v>22</v>
      </c>
      <c r="C11" s="195">
        <v>5333</v>
      </c>
      <c r="D11" s="195">
        <v>4380</v>
      </c>
      <c r="E11" s="196">
        <v>0.21757990867579902</v>
      </c>
      <c r="F11" s="195">
        <v>29418</v>
      </c>
      <c r="G11" s="197">
        <v>26567</v>
      </c>
      <c r="H11" s="196">
        <v>0.10731358452215156</v>
      </c>
      <c r="I11" s="4"/>
      <c r="O11" s="3"/>
      <c r="AI11" s="8"/>
    </row>
    <row r="12" spans="2:35" ht="19.5" customHeight="1">
      <c r="B12" s="17" t="s">
        <v>23</v>
      </c>
      <c r="C12" s="198">
        <v>1931</v>
      </c>
      <c r="D12" s="198">
        <v>1808</v>
      </c>
      <c r="E12" s="199">
        <v>6.8030973451327359E-2</v>
      </c>
      <c r="F12" s="198">
        <v>9714</v>
      </c>
      <c r="G12" s="200">
        <v>8785</v>
      </c>
      <c r="H12" s="199">
        <v>0.10574843483210028</v>
      </c>
      <c r="O12" s="3"/>
      <c r="R12" s="9"/>
      <c r="AI12" s="8"/>
    </row>
    <row r="13" spans="2:35" ht="19.5" customHeight="1">
      <c r="B13" s="42" t="s">
        <v>4</v>
      </c>
      <c r="C13" s="201">
        <v>7264</v>
      </c>
      <c r="D13" s="201">
        <v>6188</v>
      </c>
      <c r="E13" s="202">
        <v>0.17388493859082099</v>
      </c>
      <c r="F13" s="201">
        <v>39132</v>
      </c>
      <c r="G13" s="201">
        <v>35352</v>
      </c>
      <c r="H13" s="202">
        <v>0.10692464358452147</v>
      </c>
      <c r="J13" s="43"/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95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32" t="s">
        <v>5</v>
      </c>
      <c r="C43" s="33" t="s">
        <v>6</v>
      </c>
      <c r="D43" s="33" t="s">
        <v>7</v>
      </c>
      <c r="E43" s="34" t="s">
        <v>1</v>
      </c>
      <c r="F43" s="34" t="s">
        <v>8</v>
      </c>
      <c r="G43" s="34" t="s">
        <v>9</v>
      </c>
      <c r="H43" s="34" t="s">
        <v>10</v>
      </c>
      <c r="I43" s="34" t="s">
        <v>11</v>
      </c>
      <c r="J43" s="34" t="s">
        <v>12</v>
      </c>
      <c r="K43" s="34" t="s">
        <v>13</v>
      </c>
      <c r="L43" s="34" t="s">
        <v>14</v>
      </c>
      <c r="M43" s="34" t="s">
        <v>15</v>
      </c>
      <c r="N43" s="34" t="s">
        <v>16</v>
      </c>
      <c r="O43" s="35" t="s">
        <v>4</v>
      </c>
    </row>
    <row r="44" spans="2:15">
      <c r="B44" s="36" t="s">
        <v>3</v>
      </c>
      <c r="C44" s="184">
        <v>1395</v>
      </c>
      <c r="D44" s="184">
        <v>2531</v>
      </c>
      <c r="E44" s="184">
        <v>4265</v>
      </c>
      <c r="F44" s="184">
        <v>5272</v>
      </c>
      <c r="G44" s="184">
        <v>4488</v>
      </c>
      <c r="H44" s="184">
        <v>4236</v>
      </c>
      <c r="I44" s="184">
        <v>4380</v>
      </c>
      <c r="J44" s="184">
        <v>3618</v>
      </c>
      <c r="K44" s="185">
        <v>2632</v>
      </c>
      <c r="L44" s="184">
        <v>2097</v>
      </c>
      <c r="M44" s="184">
        <v>1482</v>
      </c>
      <c r="N44" s="184">
        <v>3413</v>
      </c>
      <c r="O44" s="186">
        <v>39809</v>
      </c>
    </row>
    <row r="45" spans="2:15">
      <c r="B45" s="36" t="s">
        <v>2</v>
      </c>
      <c r="C45" s="187">
        <v>381</v>
      </c>
      <c r="D45" s="187">
        <v>660</v>
      </c>
      <c r="E45" s="187">
        <v>1134</v>
      </c>
      <c r="F45" s="187">
        <v>1545</v>
      </c>
      <c r="G45" s="187">
        <v>1609</v>
      </c>
      <c r="H45" s="187">
        <v>1648</v>
      </c>
      <c r="I45" s="187">
        <v>1808</v>
      </c>
      <c r="J45" s="187">
        <v>1593</v>
      </c>
      <c r="K45" s="188">
        <v>1244</v>
      </c>
      <c r="L45" s="187">
        <v>1010</v>
      </c>
      <c r="M45" s="187">
        <v>569</v>
      </c>
      <c r="N45" s="187">
        <v>541</v>
      </c>
      <c r="O45" s="186">
        <v>13742</v>
      </c>
    </row>
    <row r="46" spans="2:15">
      <c r="B46" s="37" t="s">
        <v>92</v>
      </c>
      <c r="C46" s="189">
        <v>1776</v>
      </c>
      <c r="D46" s="189">
        <v>3191</v>
      </c>
      <c r="E46" s="189">
        <v>5399</v>
      </c>
      <c r="F46" s="189">
        <v>6817</v>
      </c>
      <c r="G46" s="189">
        <v>6097</v>
      </c>
      <c r="H46" s="189">
        <v>5884</v>
      </c>
      <c r="I46" s="189">
        <v>6188</v>
      </c>
      <c r="J46" s="189">
        <v>5211</v>
      </c>
      <c r="K46" s="190">
        <v>3876</v>
      </c>
      <c r="L46" s="189">
        <v>3107</v>
      </c>
      <c r="M46" s="189">
        <v>2051</v>
      </c>
      <c r="N46" s="189">
        <v>3954</v>
      </c>
      <c r="O46" s="191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3"/>
  <sheetViews>
    <sheetView showGridLines="0" zoomScale="90" zoomScaleNormal="90" workbookViewId="0">
      <selection activeCell="L47" sqref="L47"/>
    </sheetView>
  </sheetViews>
  <sheetFormatPr defaultRowHeight="13.2"/>
  <cols>
    <col min="1" max="1" width="2.10937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18" t="s">
        <v>121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19" t="s">
        <v>33</v>
      </c>
      <c r="C3" s="47" t="s">
        <v>6</v>
      </c>
      <c r="D3" s="47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48"/>
    </row>
    <row r="4" spans="2:19" hidden="1">
      <c r="B4" s="49">
        <v>2006</v>
      </c>
      <c r="C4" s="49">
        <v>93</v>
      </c>
      <c r="D4" s="49">
        <v>133</v>
      </c>
      <c r="E4" s="49">
        <v>393</v>
      </c>
      <c r="F4" s="49">
        <v>804</v>
      </c>
      <c r="G4" s="49">
        <v>787</v>
      </c>
      <c r="H4" s="49">
        <v>708</v>
      </c>
      <c r="I4" s="49">
        <v>655</v>
      </c>
      <c r="J4" s="49">
        <v>503</v>
      </c>
      <c r="K4" s="49">
        <v>360</v>
      </c>
      <c r="L4" s="49">
        <v>242</v>
      </c>
      <c r="M4" s="49">
        <v>173</v>
      </c>
      <c r="N4" s="49">
        <v>264</v>
      </c>
      <c r="O4" s="49">
        <v>5115</v>
      </c>
      <c r="P4" s="48"/>
    </row>
    <row r="5" spans="2:19" s="9" customFormat="1" hidden="1">
      <c r="B5" s="50">
        <v>2007</v>
      </c>
      <c r="C5" s="50">
        <v>227</v>
      </c>
      <c r="D5" s="50">
        <v>244</v>
      </c>
      <c r="E5" s="50">
        <v>762</v>
      </c>
      <c r="F5" s="50">
        <v>1121</v>
      </c>
      <c r="G5" s="50">
        <v>1095</v>
      </c>
      <c r="H5" s="50">
        <v>910</v>
      </c>
      <c r="I5" s="50">
        <v>944</v>
      </c>
      <c r="J5" s="50">
        <v>862</v>
      </c>
      <c r="K5" s="50">
        <v>484</v>
      </c>
      <c r="L5" s="50">
        <v>386</v>
      </c>
      <c r="M5" s="50">
        <v>171</v>
      </c>
      <c r="N5" s="50">
        <v>368</v>
      </c>
      <c r="O5" s="16">
        <v>7574</v>
      </c>
      <c r="P5" s="51"/>
    </row>
    <row r="6" spans="2:19" s="9" customFormat="1">
      <c r="B6" s="55">
        <v>2020</v>
      </c>
      <c r="C6" s="180">
        <v>698</v>
      </c>
      <c r="D6" s="180">
        <v>1090</v>
      </c>
      <c r="E6" s="180">
        <v>1350</v>
      </c>
      <c r="F6" s="180">
        <v>1613</v>
      </c>
      <c r="G6" s="180">
        <v>2729</v>
      </c>
      <c r="H6" s="180">
        <v>2949</v>
      </c>
      <c r="I6" s="180">
        <v>3027</v>
      </c>
      <c r="J6" s="180">
        <v>2057</v>
      </c>
      <c r="K6" s="180">
        <v>1528</v>
      </c>
      <c r="L6" s="180">
        <v>1113</v>
      </c>
      <c r="M6" s="180">
        <v>999</v>
      </c>
      <c r="N6" s="180">
        <v>2662</v>
      </c>
      <c r="O6" s="181">
        <v>19103</v>
      </c>
      <c r="P6" s="54"/>
    </row>
    <row r="7" spans="2:19" s="9" customFormat="1">
      <c r="B7" s="52">
        <v>2021</v>
      </c>
      <c r="C7" s="179">
        <v>410</v>
      </c>
      <c r="D7" s="179">
        <v>906</v>
      </c>
      <c r="E7" s="179">
        <v>2223</v>
      </c>
      <c r="F7" s="179">
        <v>2884</v>
      </c>
      <c r="G7" s="179">
        <v>2963</v>
      </c>
      <c r="H7" s="179">
        <v>2848</v>
      </c>
      <c r="I7" s="179">
        <v>2423</v>
      </c>
      <c r="J7" s="179">
        <v>1894</v>
      </c>
      <c r="K7" s="179">
        <v>1461</v>
      </c>
      <c r="L7" s="179">
        <v>1186</v>
      </c>
      <c r="M7" s="179">
        <v>1071</v>
      </c>
      <c r="N7" s="179">
        <v>1310</v>
      </c>
      <c r="O7" s="177">
        <v>21815</v>
      </c>
      <c r="P7" s="54"/>
    </row>
    <row r="8" spans="2:19" s="9" customFormat="1">
      <c r="B8" s="55">
        <v>2022</v>
      </c>
      <c r="C8" s="180">
        <v>856</v>
      </c>
      <c r="D8" s="180">
        <v>1276</v>
      </c>
      <c r="E8" s="180">
        <v>2828</v>
      </c>
      <c r="F8" s="180">
        <v>2875</v>
      </c>
      <c r="G8" s="180">
        <v>3412</v>
      </c>
      <c r="H8" s="180">
        <v>3241</v>
      </c>
      <c r="I8" s="180">
        <v>2715</v>
      </c>
      <c r="J8" s="180">
        <v>2326</v>
      </c>
      <c r="K8" s="180">
        <v>1469</v>
      </c>
      <c r="L8" s="180">
        <v>1176</v>
      </c>
      <c r="M8" s="180">
        <v>936</v>
      </c>
      <c r="N8" s="180">
        <v>800</v>
      </c>
      <c r="O8" s="181">
        <f t="shared" ref="O8" si="0">SUM(C8:N8)</f>
        <v>23910</v>
      </c>
      <c r="P8" s="54"/>
    </row>
    <row r="9" spans="2:19" s="9" customFormat="1">
      <c r="B9" s="55">
        <v>2023</v>
      </c>
      <c r="C9" s="180">
        <v>1126</v>
      </c>
      <c r="D9" s="180">
        <v>1524</v>
      </c>
      <c r="E9" s="180">
        <v>3134</v>
      </c>
      <c r="F9" s="180">
        <v>3577</v>
      </c>
      <c r="G9" s="180">
        <v>3620</v>
      </c>
      <c r="H9" s="180">
        <v>3442</v>
      </c>
      <c r="I9" s="180">
        <v>2949</v>
      </c>
      <c r="J9" s="180">
        <v>2567</v>
      </c>
      <c r="K9" s="180">
        <v>2080</v>
      </c>
      <c r="L9" s="180">
        <v>1658</v>
      </c>
      <c r="M9" s="180">
        <v>1126</v>
      </c>
      <c r="N9" s="180">
        <v>953</v>
      </c>
      <c r="O9" s="181">
        <f t="shared" ref="O9:O10" si="1">SUM(C9:N9)</f>
        <v>27756</v>
      </c>
      <c r="P9" s="54"/>
    </row>
    <row r="10" spans="2:19" s="9" customFormat="1">
      <c r="B10" s="55">
        <v>2024</v>
      </c>
      <c r="C10" s="180">
        <v>1395</v>
      </c>
      <c r="D10" s="180">
        <v>2531</v>
      </c>
      <c r="E10" s="180">
        <v>4265</v>
      </c>
      <c r="F10" s="180">
        <v>5272</v>
      </c>
      <c r="G10" s="180">
        <v>4488</v>
      </c>
      <c r="H10" s="180">
        <v>4236</v>
      </c>
      <c r="I10" s="180">
        <v>4380</v>
      </c>
      <c r="J10" s="180">
        <v>3618</v>
      </c>
      <c r="K10" s="180">
        <v>2632</v>
      </c>
      <c r="L10" s="180">
        <v>2097</v>
      </c>
      <c r="M10" s="180">
        <v>1482</v>
      </c>
      <c r="N10" s="180">
        <v>3413</v>
      </c>
      <c r="O10" s="181">
        <f t="shared" si="1"/>
        <v>39809</v>
      </c>
      <c r="P10" s="54"/>
    </row>
    <row r="11" spans="2:19">
      <c r="B11" s="56">
        <v>2025</v>
      </c>
      <c r="C11" s="182">
        <v>1250</v>
      </c>
      <c r="D11" s="182">
        <v>2206</v>
      </c>
      <c r="E11" s="182">
        <v>4859</v>
      </c>
      <c r="F11" s="182">
        <v>5457</v>
      </c>
      <c r="G11" s="182">
        <v>5311</v>
      </c>
      <c r="H11" s="182">
        <v>5002</v>
      </c>
      <c r="I11" s="182">
        <v>5333</v>
      </c>
      <c r="J11" s="182"/>
      <c r="K11" s="182"/>
      <c r="L11" s="182"/>
      <c r="M11" s="182"/>
      <c r="N11" s="182"/>
      <c r="O11" s="183">
        <v>29418</v>
      </c>
      <c r="P11" s="4"/>
      <c r="S11" s="9"/>
    </row>
    <row r="12" spans="2:19">
      <c r="B12" s="55" t="s">
        <v>120</v>
      </c>
      <c r="C12" s="57">
        <v>-0.10394265232974909</v>
      </c>
      <c r="D12" s="57">
        <v>-0.12840774397471355</v>
      </c>
      <c r="E12" s="57">
        <v>0.13927315357561554</v>
      </c>
      <c r="F12" s="57">
        <v>3.5091047040971102E-2</v>
      </c>
      <c r="G12" s="57">
        <v>0.18337789661319071</v>
      </c>
      <c r="H12" s="57">
        <v>0.18083097261567516</v>
      </c>
      <c r="I12" s="57">
        <v>0.21757990867579902</v>
      </c>
      <c r="J12" s="57"/>
      <c r="K12" s="57"/>
      <c r="L12" s="57"/>
      <c r="M12" s="57"/>
      <c r="N12" s="57"/>
      <c r="O12" s="57">
        <v>0.10731358452215156</v>
      </c>
    </row>
    <row r="13" spans="2:19">
      <c r="C13" s="58"/>
      <c r="D13" s="58"/>
      <c r="E13" s="58"/>
      <c r="F13" s="58"/>
      <c r="G13" s="58"/>
      <c r="H13" s="58"/>
      <c r="I13" s="58"/>
      <c r="J13" s="59"/>
      <c r="K13" s="59"/>
      <c r="L13" s="59"/>
      <c r="M13" s="59"/>
      <c r="N13" s="59"/>
      <c r="O13" s="58"/>
    </row>
    <row r="14" spans="2:19" ht="24" customHeight="1">
      <c r="B14" s="220" t="s">
        <v>5</v>
      </c>
      <c r="C14" s="221" t="str">
        <f>'R_PTW NEW 2025vs2024'!C9:D9</f>
        <v>JULY</v>
      </c>
      <c r="D14" s="221"/>
      <c r="E14" s="222" t="s">
        <v>30</v>
      </c>
      <c r="F14" s="223" t="str">
        <f>'R_PTW 2025vs2024'!F9:G9</f>
        <v>JANUARY-JULY</v>
      </c>
      <c r="G14" s="221"/>
      <c r="H14" s="222" t="s">
        <v>30</v>
      </c>
      <c r="I14" s="58"/>
      <c r="J14" s="59"/>
      <c r="K14" s="59"/>
      <c r="L14" s="59"/>
      <c r="M14" s="59"/>
      <c r="N14" s="59"/>
      <c r="O14" s="58"/>
    </row>
    <row r="15" spans="2:19" ht="21" customHeight="1">
      <c r="B15" s="220"/>
      <c r="C15" s="60">
        <f>'R_PTW NEW 2025vs2024'!C10</f>
        <v>2025</v>
      </c>
      <c r="D15" s="60">
        <f>'R_PTW NEW 2025vs2024'!D10</f>
        <v>2024</v>
      </c>
      <c r="E15" s="222"/>
      <c r="F15" s="60">
        <f>'R_PTW NEW 2025vs2024'!F10</f>
        <v>2025</v>
      </c>
      <c r="G15" s="60">
        <f>'R_PTW NEW 2025vs2024'!G10</f>
        <v>2024</v>
      </c>
      <c r="H15" s="222"/>
      <c r="I15" s="58"/>
      <c r="J15" s="59"/>
      <c r="K15" s="59"/>
      <c r="L15" s="59"/>
      <c r="M15" s="59"/>
      <c r="N15" s="59"/>
      <c r="O15" s="58"/>
    </row>
    <row r="16" spans="2:19" ht="19.5" customHeight="1">
      <c r="B16" s="61" t="s">
        <v>34</v>
      </c>
      <c r="C16" s="62">
        <v>5333</v>
      </c>
      <c r="D16" s="62">
        <v>4380</v>
      </c>
      <c r="E16" s="63">
        <v>0.21757990867579902</v>
      </c>
      <c r="F16" s="62">
        <v>29418</v>
      </c>
      <c r="G16" s="61">
        <v>26567</v>
      </c>
      <c r="H16" s="63">
        <v>0.10731358452215156</v>
      </c>
      <c r="I16" s="58"/>
      <c r="J16" s="59"/>
      <c r="K16" s="59"/>
      <c r="L16" s="59"/>
      <c r="M16" s="59"/>
      <c r="N16" s="59"/>
      <c r="O16" s="58"/>
    </row>
    <row r="17" spans="2:15">
      <c r="B17" s="64"/>
      <c r="C17" s="65"/>
      <c r="D17" s="64"/>
      <c r="E17" s="66"/>
      <c r="F17" s="58"/>
      <c r="G17" s="58"/>
      <c r="H17" s="58"/>
      <c r="I17" s="58"/>
      <c r="J17" s="59"/>
      <c r="K17" s="59"/>
      <c r="L17" s="59"/>
      <c r="M17" s="59"/>
      <c r="N17" s="59"/>
      <c r="O17" s="58"/>
    </row>
    <row r="42" spans="2:15">
      <c r="B42" s="2" t="s">
        <v>66</v>
      </c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67">
        <v>316</v>
      </c>
      <c r="D49" s="68">
        <v>531</v>
      </c>
      <c r="E49" s="68">
        <v>826</v>
      </c>
      <c r="F49" s="68">
        <v>728</v>
      </c>
      <c r="G49" s="68">
        <v>677</v>
      </c>
      <c r="H49" s="68">
        <v>632</v>
      </c>
      <c r="I49" s="68">
        <v>583</v>
      </c>
      <c r="J49" s="68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4" t="e">
        <v>#DIV/0!</v>
      </c>
    </row>
    <row r="51" spans="2:16" hidden="1">
      <c r="B51" t="s">
        <v>32</v>
      </c>
      <c r="C51" s="67">
        <v>171</v>
      </c>
      <c r="D51" s="68">
        <v>277</v>
      </c>
      <c r="E51" s="68">
        <v>688</v>
      </c>
      <c r="F51" s="68">
        <v>849</v>
      </c>
      <c r="G51" s="68"/>
      <c r="H51" s="68"/>
      <c r="I51" s="68"/>
      <c r="J51" s="68"/>
      <c r="O51">
        <v>1985</v>
      </c>
    </row>
    <row r="52" spans="2:16" hidden="1">
      <c r="C52" s="8">
        <v>0.70954356846473032</v>
      </c>
      <c r="D52" s="8">
        <v>0.9264214046822743</v>
      </c>
      <c r="E52" s="8">
        <v>0.71443406022845279</v>
      </c>
      <c r="F52" s="8">
        <v>0.57326130992572588</v>
      </c>
      <c r="G52" s="8">
        <v>0</v>
      </c>
      <c r="H52" s="8">
        <v>0</v>
      </c>
      <c r="I52" s="8" t="e">
        <v>#DIV/0!</v>
      </c>
      <c r="J52" s="8" t="e">
        <v>#DIV/0!</v>
      </c>
      <c r="K52" s="8" t="e">
        <v>#DIV/0!</v>
      </c>
      <c r="L52" s="8" t="e">
        <v>#DIV/0!</v>
      </c>
      <c r="M52" s="8" t="e">
        <v>#DIV/0!</v>
      </c>
      <c r="N52" s="8" t="e">
        <v>#DIV/0!</v>
      </c>
      <c r="O52" s="8">
        <v>0.35541629364368843</v>
      </c>
      <c r="P52" s="8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X143"/>
  <sheetViews>
    <sheetView showGridLines="0" topLeftCell="C4" zoomScale="90" zoomScaleNormal="90" workbookViewId="0">
      <selection activeCell="L47" sqref="L47"/>
    </sheetView>
  </sheetViews>
  <sheetFormatPr defaultColWidth="9.109375" defaultRowHeight="13.2"/>
  <cols>
    <col min="1" max="1" width="2.44140625" style="7" customWidth="1"/>
    <col min="2" max="2" width="9.6640625" style="7" customWidth="1"/>
    <col min="3" max="3" width="17.33203125" style="7" customWidth="1"/>
    <col min="4" max="4" width="10" style="7" customWidth="1"/>
    <col min="5" max="5" width="10.6640625" style="7" customWidth="1"/>
    <col min="6" max="6" width="9.44140625" style="7" customWidth="1"/>
    <col min="7" max="7" width="10.44140625" style="7" customWidth="1"/>
    <col min="8" max="8" width="12.6640625" style="7" customWidth="1"/>
    <col min="9" max="9" width="3.44140625" style="7" customWidth="1"/>
    <col min="10" max="10" width="23.109375" style="7" customWidth="1"/>
    <col min="11" max="11" width="18.88671875" style="7" customWidth="1"/>
    <col min="12" max="13" width="8.6640625" style="7" customWidth="1"/>
    <col min="14" max="14" width="9.44140625" style="7" customWidth="1"/>
    <col min="15" max="16" width="8.6640625" style="7" customWidth="1"/>
    <col min="17" max="17" width="3.109375" style="7" customWidth="1"/>
    <col min="18" max="18" width="20.88671875" style="7" customWidth="1"/>
    <col min="19" max="19" width="18.44140625" style="7" customWidth="1"/>
    <col min="20" max="21" width="8.88671875" style="7" customWidth="1"/>
    <col min="22" max="22" width="9.44140625" style="7" customWidth="1"/>
    <col min="23" max="24" width="8.88671875" style="7" customWidth="1"/>
    <col min="25" max="16384" width="9.109375" style="7"/>
  </cols>
  <sheetData>
    <row r="2" spans="2:24" ht="13.8">
      <c r="B2" s="224" t="s">
        <v>125</v>
      </c>
      <c r="C2" s="224"/>
      <c r="D2" s="224"/>
      <c r="E2" s="224"/>
      <c r="F2" s="224"/>
      <c r="G2" s="224"/>
      <c r="H2" s="224"/>
      <c r="I2" s="69"/>
      <c r="J2" s="225" t="s">
        <v>126</v>
      </c>
      <c r="K2" s="225"/>
      <c r="L2" s="225"/>
      <c r="M2" s="225"/>
      <c r="N2" s="225"/>
      <c r="O2" s="225"/>
      <c r="P2" s="225"/>
      <c r="R2" s="225" t="s">
        <v>127</v>
      </c>
      <c r="S2" s="225"/>
      <c r="T2" s="225"/>
      <c r="U2" s="225"/>
      <c r="V2" s="225"/>
      <c r="W2" s="225"/>
      <c r="X2" s="225"/>
    </row>
    <row r="3" spans="2:24" ht="15" customHeight="1">
      <c r="B3" s="226" t="s">
        <v>49</v>
      </c>
      <c r="C3" s="227" t="s">
        <v>50</v>
      </c>
      <c r="D3" s="227" t="s">
        <v>154</v>
      </c>
      <c r="E3" s="227"/>
      <c r="F3" s="227"/>
      <c r="G3" s="227"/>
      <c r="H3" s="227"/>
      <c r="I3" s="69"/>
      <c r="J3" s="226" t="s">
        <v>51</v>
      </c>
      <c r="K3" s="227" t="s">
        <v>50</v>
      </c>
      <c r="L3" s="227" t="str">
        <f>D3</f>
        <v>January-July</v>
      </c>
      <c r="M3" s="227"/>
      <c r="N3" s="227"/>
      <c r="O3" s="227"/>
      <c r="P3" s="227"/>
      <c r="R3" s="226" t="s">
        <v>42</v>
      </c>
      <c r="S3" s="227" t="s">
        <v>50</v>
      </c>
      <c r="T3" s="227" t="str">
        <f>L3</f>
        <v>January-July</v>
      </c>
      <c r="U3" s="227"/>
      <c r="V3" s="227"/>
      <c r="W3" s="227"/>
      <c r="X3" s="227"/>
    </row>
    <row r="4" spans="2:24" ht="15" customHeight="1">
      <c r="B4" s="226"/>
      <c r="C4" s="227"/>
      <c r="D4" s="70">
        <v>2025</v>
      </c>
      <c r="E4" s="70" t="s">
        <v>52</v>
      </c>
      <c r="F4" s="70">
        <v>2024</v>
      </c>
      <c r="G4" s="70" t="s">
        <v>52</v>
      </c>
      <c r="H4" s="70" t="s">
        <v>53</v>
      </c>
      <c r="I4" s="71"/>
      <c r="J4" s="226"/>
      <c r="K4" s="227"/>
      <c r="L4" s="227">
        <v>2025</v>
      </c>
      <c r="M4" s="227">
        <v>2024</v>
      </c>
      <c r="N4" s="228" t="s">
        <v>54</v>
      </c>
      <c r="O4" s="228" t="s">
        <v>137</v>
      </c>
      <c r="P4" s="228" t="s">
        <v>103</v>
      </c>
      <c r="R4" s="226"/>
      <c r="S4" s="227"/>
      <c r="T4" s="227">
        <v>2025</v>
      </c>
      <c r="U4" s="227">
        <v>2024</v>
      </c>
      <c r="V4" s="228" t="s">
        <v>54</v>
      </c>
      <c r="W4" s="228" t="s">
        <v>137</v>
      </c>
      <c r="X4" s="228" t="s">
        <v>103</v>
      </c>
    </row>
    <row r="5" spans="2:24" ht="12.75" customHeight="1">
      <c r="B5" s="159">
        <v>1</v>
      </c>
      <c r="C5" s="160" t="s">
        <v>25</v>
      </c>
      <c r="D5" s="161">
        <v>6162</v>
      </c>
      <c r="E5" s="72">
        <v>0.20946359371813175</v>
      </c>
      <c r="F5" s="161">
        <v>4858</v>
      </c>
      <c r="G5" s="72">
        <v>0.18285843339481311</v>
      </c>
      <c r="H5" s="72">
        <v>0.26842321943186498</v>
      </c>
      <c r="J5" s="226"/>
      <c r="K5" s="227"/>
      <c r="L5" s="227"/>
      <c r="M5" s="227"/>
      <c r="N5" s="229"/>
      <c r="O5" s="229"/>
      <c r="P5" s="229"/>
      <c r="R5" s="226"/>
      <c r="S5" s="227"/>
      <c r="T5" s="227"/>
      <c r="U5" s="227"/>
      <c r="V5" s="229"/>
      <c r="W5" s="229"/>
      <c r="X5" s="229"/>
    </row>
    <row r="6" spans="2:24" ht="14.4">
      <c r="B6" s="162">
        <v>2</v>
      </c>
      <c r="C6" s="163" t="s">
        <v>24</v>
      </c>
      <c r="D6" s="164">
        <v>3659</v>
      </c>
      <c r="E6" s="74">
        <v>0.12437963151811816</v>
      </c>
      <c r="F6" s="164">
        <v>3137</v>
      </c>
      <c r="G6" s="74">
        <v>0.11807881958821094</v>
      </c>
      <c r="H6" s="74">
        <v>0.16640102008288182</v>
      </c>
      <c r="J6" s="75" t="s">
        <v>68</v>
      </c>
      <c r="K6" s="167" t="s">
        <v>25</v>
      </c>
      <c r="L6" s="203">
        <v>2167</v>
      </c>
      <c r="M6" s="203">
        <v>1826</v>
      </c>
      <c r="N6" s="76">
        <v>0.18674698795180733</v>
      </c>
      <c r="O6" s="77"/>
      <c r="P6" s="78"/>
      <c r="R6" s="75" t="s">
        <v>43</v>
      </c>
      <c r="S6" s="167" t="s">
        <v>25</v>
      </c>
      <c r="T6" s="203">
        <v>2246</v>
      </c>
      <c r="U6" s="203">
        <v>1860</v>
      </c>
      <c r="V6" s="76">
        <v>0.2075268817204301</v>
      </c>
      <c r="W6" s="77"/>
      <c r="X6" s="78"/>
    </row>
    <row r="7" spans="2:24" ht="14.4">
      <c r="B7" s="159">
        <v>3</v>
      </c>
      <c r="C7" s="160" t="s">
        <v>0</v>
      </c>
      <c r="D7" s="161">
        <v>2602</v>
      </c>
      <c r="E7" s="72">
        <v>8.8449248759263036E-2</v>
      </c>
      <c r="F7" s="161">
        <v>2601</v>
      </c>
      <c r="G7" s="72">
        <v>9.7903414009861855E-2</v>
      </c>
      <c r="H7" s="72">
        <v>3.8446751249510136E-4</v>
      </c>
      <c r="J7" s="75"/>
      <c r="K7" s="168" t="s">
        <v>24</v>
      </c>
      <c r="L7" s="204">
        <v>1713</v>
      </c>
      <c r="M7" s="204">
        <v>1381</v>
      </c>
      <c r="N7" s="79">
        <v>0.2404055032585084</v>
      </c>
      <c r="O7" s="80"/>
      <c r="P7" s="81"/>
      <c r="R7" s="75"/>
      <c r="S7" s="168" t="s">
        <v>24</v>
      </c>
      <c r="T7" s="204">
        <v>1172</v>
      </c>
      <c r="U7" s="204">
        <v>1000</v>
      </c>
      <c r="V7" s="79">
        <v>0.17199999999999993</v>
      </c>
      <c r="W7" s="80"/>
      <c r="X7" s="81"/>
    </row>
    <row r="8" spans="2:24" ht="14.4">
      <c r="B8" s="162">
        <v>4</v>
      </c>
      <c r="C8" s="163" t="s">
        <v>147</v>
      </c>
      <c r="D8" s="164">
        <v>1786</v>
      </c>
      <c r="E8" s="74">
        <v>6.0711129240600993E-2</v>
      </c>
      <c r="F8" s="164">
        <v>248</v>
      </c>
      <c r="G8" s="74">
        <v>9.3348891481913644E-3</v>
      </c>
      <c r="H8" s="74">
        <v>6.2016129032258061</v>
      </c>
      <c r="J8" s="75"/>
      <c r="K8" s="167" t="s">
        <v>26</v>
      </c>
      <c r="L8" s="203">
        <v>1096</v>
      </c>
      <c r="M8" s="203">
        <v>1442</v>
      </c>
      <c r="N8" s="76">
        <v>-0.23994452149791956</v>
      </c>
      <c r="O8" s="80"/>
      <c r="P8" s="81"/>
      <c r="R8" s="75"/>
      <c r="S8" s="167" t="s">
        <v>72</v>
      </c>
      <c r="T8" s="203">
        <v>548</v>
      </c>
      <c r="U8" s="203">
        <v>575</v>
      </c>
      <c r="V8" s="76">
        <v>-4.6956521739130452E-2</v>
      </c>
      <c r="W8" s="80"/>
      <c r="X8" s="81"/>
    </row>
    <row r="9" spans="2:24">
      <c r="B9" s="159">
        <v>5</v>
      </c>
      <c r="C9" s="160" t="s">
        <v>148</v>
      </c>
      <c r="D9" s="161">
        <v>1338</v>
      </c>
      <c r="E9" s="72">
        <v>4.5482357740159088E-2</v>
      </c>
      <c r="F9" s="161">
        <v>902</v>
      </c>
      <c r="G9" s="72">
        <v>3.3951895208341173E-2</v>
      </c>
      <c r="H9" s="72">
        <v>0.48337028824833705</v>
      </c>
      <c r="J9" s="75"/>
      <c r="K9" s="82" t="s">
        <v>89</v>
      </c>
      <c r="L9" s="83">
        <v>6891</v>
      </c>
      <c r="M9" s="83">
        <v>6444</v>
      </c>
      <c r="N9" s="79">
        <v>6.9366852886405983E-2</v>
      </c>
      <c r="O9" s="84"/>
      <c r="P9" s="85"/>
      <c r="R9" s="75"/>
      <c r="S9" s="82" t="s">
        <v>89</v>
      </c>
      <c r="T9" s="83">
        <v>2149</v>
      </c>
      <c r="U9" s="83">
        <v>2096</v>
      </c>
      <c r="V9" s="79">
        <v>2.5286259541984712E-2</v>
      </c>
      <c r="W9" s="84"/>
      <c r="X9" s="85"/>
    </row>
    <row r="10" spans="2:24">
      <c r="B10" s="162">
        <v>6</v>
      </c>
      <c r="C10" s="163" t="s">
        <v>26</v>
      </c>
      <c r="D10" s="164">
        <v>1203</v>
      </c>
      <c r="E10" s="74">
        <v>4.0893330613909852E-2</v>
      </c>
      <c r="F10" s="164">
        <v>1537</v>
      </c>
      <c r="G10" s="74">
        <v>5.785372830955697E-2</v>
      </c>
      <c r="H10" s="74">
        <v>-0.21730644111906317</v>
      </c>
      <c r="J10" s="86" t="s">
        <v>68</v>
      </c>
      <c r="K10" s="87"/>
      <c r="L10" s="169">
        <v>11867</v>
      </c>
      <c r="M10" s="169">
        <v>11093</v>
      </c>
      <c r="N10" s="170">
        <v>6.9773731181826282E-2</v>
      </c>
      <c r="O10" s="88">
        <v>0.40339248079407164</v>
      </c>
      <c r="P10" s="88">
        <v>0.41754808597131782</v>
      </c>
      <c r="R10" s="86" t="s">
        <v>58</v>
      </c>
      <c r="S10" s="87"/>
      <c r="T10" s="169">
        <v>6115</v>
      </c>
      <c r="U10" s="169">
        <v>5531</v>
      </c>
      <c r="V10" s="170">
        <v>0.1055866931838727</v>
      </c>
      <c r="W10" s="88">
        <v>0.20786593242232645</v>
      </c>
      <c r="X10" s="88">
        <v>0.20819061241389694</v>
      </c>
    </row>
    <row r="11" spans="2:24" ht="14.4">
      <c r="B11" s="159">
        <v>7</v>
      </c>
      <c r="C11" s="160" t="s">
        <v>136</v>
      </c>
      <c r="D11" s="161">
        <v>1103</v>
      </c>
      <c r="E11" s="72">
        <v>3.7494051261132637E-2</v>
      </c>
      <c r="F11" s="161">
        <v>247</v>
      </c>
      <c r="G11" s="72">
        <v>9.2972484661422057E-3</v>
      </c>
      <c r="H11" s="72">
        <v>3.4655870445344128</v>
      </c>
      <c r="J11" s="75" t="s">
        <v>69</v>
      </c>
      <c r="K11" s="205" t="s">
        <v>41</v>
      </c>
      <c r="L11" s="203">
        <v>57</v>
      </c>
      <c r="M11" s="203">
        <v>162</v>
      </c>
      <c r="N11" s="76">
        <v>-0.64814814814814814</v>
      </c>
      <c r="O11" s="77"/>
      <c r="P11" s="78"/>
      <c r="R11" s="75" t="s">
        <v>44</v>
      </c>
      <c r="S11" s="205" t="s">
        <v>26</v>
      </c>
      <c r="T11" s="203">
        <v>288</v>
      </c>
      <c r="U11" s="203">
        <v>340</v>
      </c>
      <c r="V11" s="76">
        <v>-0.15294117647058825</v>
      </c>
      <c r="W11" s="77"/>
      <c r="X11" s="78"/>
    </row>
    <row r="12" spans="2:24" ht="14.4">
      <c r="B12" s="162">
        <v>8</v>
      </c>
      <c r="C12" s="163" t="s">
        <v>41</v>
      </c>
      <c r="D12" s="164">
        <v>1093</v>
      </c>
      <c r="E12" s="74">
        <v>3.7154123325854917E-2</v>
      </c>
      <c r="F12" s="164">
        <v>1142</v>
      </c>
      <c r="G12" s="74">
        <v>4.2985658900139272E-2</v>
      </c>
      <c r="H12" s="74">
        <v>-4.2907180385288957E-2</v>
      </c>
      <c r="J12" s="75"/>
      <c r="K12" s="206" t="s">
        <v>28</v>
      </c>
      <c r="L12" s="204">
        <v>29</v>
      </c>
      <c r="M12" s="204">
        <v>1</v>
      </c>
      <c r="N12" s="79">
        <v>28</v>
      </c>
      <c r="O12" s="80"/>
      <c r="P12" s="81"/>
      <c r="R12" s="75"/>
      <c r="S12" s="206" t="s">
        <v>146</v>
      </c>
      <c r="T12" s="204">
        <v>223</v>
      </c>
      <c r="U12" s="204">
        <v>274</v>
      </c>
      <c r="V12" s="79">
        <v>-0.18613138686131392</v>
      </c>
      <c r="W12" s="80"/>
      <c r="X12" s="81"/>
    </row>
    <row r="13" spans="2:24" ht="14.4">
      <c r="B13" s="159">
        <v>9</v>
      </c>
      <c r="C13" s="160" t="s">
        <v>28</v>
      </c>
      <c r="D13" s="161">
        <v>1079</v>
      </c>
      <c r="E13" s="72">
        <v>3.6678224216466111E-2</v>
      </c>
      <c r="F13" s="161">
        <v>875</v>
      </c>
      <c r="G13" s="72">
        <v>3.2935596793013888E-2</v>
      </c>
      <c r="H13" s="72">
        <v>0.2331428571428571</v>
      </c>
      <c r="J13" s="75"/>
      <c r="K13" s="205" t="s">
        <v>29</v>
      </c>
      <c r="L13" s="203">
        <v>21</v>
      </c>
      <c r="M13" s="203">
        <v>82</v>
      </c>
      <c r="N13" s="76">
        <v>-0.74390243902439024</v>
      </c>
      <c r="O13" s="80"/>
      <c r="P13" s="81"/>
      <c r="R13" s="75"/>
      <c r="S13" s="205" t="s">
        <v>25</v>
      </c>
      <c r="T13" s="203">
        <v>214</v>
      </c>
      <c r="U13" s="203">
        <v>223</v>
      </c>
      <c r="V13" s="76">
        <v>-4.035874439461884E-2</v>
      </c>
      <c r="W13" s="80"/>
      <c r="X13" s="81"/>
    </row>
    <row r="14" spans="2:24">
      <c r="B14" s="162">
        <v>10</v>
      </c>
      <c r="C14" s="163" t="s">
        <v>76</v>
      </c>
      <c r="D14" s="164">
        <v>1059</v>
      </c>
      <c r="E14" s="74">
        <v>3.5998368345910664E-2</v>
      </c>
      <c r="F14" s="164">
        <v>1016</v>
      </c>
      <c r="G14" s="74">
        <v>3.8242932961945274E-2</v>
      </c>
      <c r="H14" s="74">
        <v>4.2322834645669216E-2</v>
      </c>
      <c r="J14" s="75"/>
      <c r="K14" s="82" t="s">
        <v>89</v>
      </c>
      <c r="L14" s="83">
        <v>39</v>
      </c>
      <c r="M14" s="83">
        <v>122</v>
      </c>
      <c r="N14" s="79">
        <v>-0.68032786885245899</v>
      </c>
      <c r="O14" s="84"/>
      <c r="P14" s="85"/>
      <c r="R14" s="75"/>
      <c r="S14" s="82" t="s">
        <v>89</v>
      </c>
      <c r="T14" s="83">
        <v>996</v>
      </c>
      <c r="U14" s="83">
        <v>733</v>
      </c>
      <c r="V14" s="79">
        <v>0.358799454297408</v>
      </c>
      <c r="W14" s="84"/>
      <c r="X14" s="85"/>
    </row>
    <row r="15" spans="2:24">
      <c r="B15" s="232" t="s">
        <v>56</v>
      </c>
      <c r="C15" s="232"/>
      <c r="D15" s="89">
        <v>21084</v>
      </c>
      <c r="E15" s="90">
        <v>0.71670405873954723</v>
      </c>
      <c r="F15" s="89">
        <v>16563</v>
      </c>
      <c r="G15" s="90">
        <v>0.62344261678021595</v>
      </c>
      <c r="H15" s="91">
        <v>0.2729577975004529</v>
      </c>
      <c r="J15" s="86" t="s">
        <v>69</v>
      </c>
      <c r="K15" s="87"/>
      <c r="L15" s="169">
        <v>146</v>
      </c>
      <c r="M15" s="169">
        <v>367</v>
      </c>
      <c r="N15" s="170">
        <v>-0.60217983651226159</v>
      </c>
      <c r="O15" s="88">
        <v>4.9629478550547281E-3</v>
      </c>
      <c r="P15" s="88">
        <v>1.3814130312041255E-2</v>
      </c>
      <c r="R15" s="86" t="s">
        <v>59</v>
      </c>
      <c r="S15" s="87"/>
      <c r="T15" s="169">
        <v>1721</v>
      </c>
      <c r="U15" s="169">
        <v>1570</v>
      </c>
      <c r="V15" s="170">
        <v>9.6178343949044676E-2</v>
      </c>
      <c r="W15" s="88">
        <v>5.8501597661295805E-2</v>
      </c>
      <c r="X15" s="88">
        <v>5.9095870817179208E-2</v>
      </c>
    </row>
    <row r="16" spans="2:24" ht="14.4">
      <c r="B16" s="232" t="s">
        <v>57</v>
      </c>
      <c r="C16" s="232"/>
      <c r="D16" s="89">
        <v>8334</v>
      </c>
      <c r="E16" s="90">
        <v>0.28329594126045277</v>
      </c>
      <c r="F16" s="89">
        <v>10004</v>
      </c>
      <c r="G16" s="90">
        <v>0.37655738321978394</v>
      </c>
      <c r="H16" s="91">
        <v>-0.16693322670931632</v>
      </c>
      <c r="J16" s="75" t="s">
        <v>70</v>
      </c>
      <c r="K16" s="167" t="s">
        <v>25</v>
      </c>
      <c r="L16" s="203">
        <v>1199</v>
      </c>
      <c r="M16" s="203">
        <v>1173</v>
      </c>
      <c r="N16" s="76">
        <v>2.2165387894288235E-2</v>
      </c>
      <c r="O16" s="77"/>
      <c r="P16" s="78"/>
      <c r="R16" s="75" t="s">
        <v>48</v>
      </c>
      <c r="S16" s="205" t="s">
        <v>25</v>
      </c>
      <c r="T16" s="203">
        <v>223</v>
      </c>
      <c r="U16" s="203">
        <v>312</v>
      </c>
      <c r="V16" s="76">
        <v>-0.28525641025641024</v>
      </c>
      <c r="W16" s="77"/>
      <c r="X16" s="78"/>
    </row>
    <row r="17" spans="2:24" ht="14.4">
      <c r="B17" s="233" t="s">
        <v>55</v>
      </c>
      <c r="C17" s="233"/>
      <c r="D17" s="165">
        <v>29418</v>
      </c>
      <c r="E17" s="92">
        <v>1</v>
      </c>
      <c r="F17" s="165">
        <v>26567</v>
      </c>
      <c r="G17" s="92">
        <v>1</v>
      </c>
      <c r="H17" s="166">
        <v>0.10731358452215156</v>
      </c>
      <c r="J17" s="75"/>
      <c r="K17" s="168" t="s">
        <v>136</v>
      </c>
      <c r="L17" s="204">
        <v>660</v>
      </c>
      <c r="M17" s="204">
        <v>100</v>
      </c>
      <c r="N17" s="79">
        <v>5.6</v>
      </c>
      <c r="O17" s="80"/>
      <c r="P17" s="81"/>
      <c r="R17" s="75"/>
      <c r="S17" s="206" t="s">
        <v>29</v>
      </c>
      <c r="T17" s="204">
        <v>143</v>
      </c>
      <c r="U17" s="204">
        <v>303</v>
      </c>
      <c r="V17" s="79">
        <v>-0.528052805280528</v>
      </c>
      <c r="W17" s="80"/>
      <c r="X17" s="81"/>
    </row>
    <row r="18" spans="2:24" ht="14.4">
      <c r="B18" s="234" t="s">
        <v>66</v>
      </c>
      <c r="C18" s="234"/>
      <c r="D18" s="234"/>
      <c r="E18" s="234"/>
      <c r="F18" s="234"/>
      <c r="G18" s="234"/>
      <c r="H18" s="234"/>
      <c r="J18" s="75"/>
      <c r="K18" s="167" t="s">
        <v>24</v>
      </c>
      <c r="L18" s="203">
        <v>281</v>
      </c>
      <c r="M18" s="203">
        <v>260</v>
      </c>
      <c r="N18" s="76">
        <v>8.0769230769230704E-2</v>
      </c>
      <c r="O18" s="80"/>
      <c r="P18" s="81"/>
      <c r="R18" s="75"/>
      <c r="S18" s="205" t="s">
        <v>150</v>
      </c>
      <c r="T18" s="203">
        <v>77</v>
      </c>
      <c r="U18" s="203"/>
      <c r="V18" s="76"/>
      <c r="W18" s="80"/>
      <c r="X18" s="81"/>
    </row>
    <row r="19" spans="2:24">
      <c r="B19" s="231" t="s">
        <v>39</v>
      </c>
      <c r="C19" s="231"/>
      <c r="D19" s="231"/>
      <c r="E19" s="231"/>
      <c r="F19" s="231"/>
      <c r="G19" s="231"/>
      <c r="H19" s="231"/>
      <c r="J19" s="75"/>
      <c r="K19" s="82" t="s">
        <v>89</v>
      </c>
      <c r="L19" s="83">
        <v>1865</v>
      </c>
      <c r="M19" s="83">
        <v>2098</v>
      </c>
      <c r="N19" s="79">
        <v>-0.11105815061963775</v>
      </c>
      <c r="O19" s="84"/>
      <c r="P19" s="85"/>
      <c r="R19" s="75"/>
      <c r="S19" s="82" t="s">
        <v>89</v>
      </c>
      <c r="T19" s="83">
        <v>448</v>
      </c>
      <c r="U19" s="83">
        <v>829</v>
      </c>
      <c r="V19" s="79">
        <v>-0.45958986731001206</v>
      </c>
      <c r="W19" s="84"/>
      <c r="X19" s="85"/>
    </row>
    <row r="20" spans="2:24">
      <c r="B20" s="231"/>
      <c r="C20" s="231"/>
      <c r="D20" s="231"/>
      <c r="E20" s="231"/>
      <c r="F20" s="231"/>
      <c r="G20" s="231"/>
      <c r="H20" s="231"/>
      <c r="J20" s="86" t="s">
        <v>70</v>
      </c>
      <c r="K20" s="87"/>
      <c r="L20" s="169">
        <v>4005</v>
      </c>
      <c r="M20" s="169">
        <v>3631</v>
      </c>
      <c r="N20" s="170">
        <v>0.10300192784356921</v>
      </c>
      <c r="O20" s="88">
        <v>0.1361411380787273</v>
      </c>
      <c r="P20" s="88">
        <v>0.13667331652049536</v>
      </c>
      <c r="R20" s="86" t="s">
        <v>63</v>
      </c>
      <c r="S20" s="86"/>
      <c r="T20" s="169">
        <v>891</v>
      </c>
      <c r="U20" s="169">
        <v>1444</v>
      </c>
      <c r="V20" s="170">
        <v>-0.38296398891966754</v>
      </c>
      <c r="W20" s="88">
        <v>3.028757903324495E-2</v>
      </c>
      <c r="X20" s="88">
        <v>5.435314487898521E-2</v>
      </c>
    </row>
    <row r="21" spans="2:24" ht="12.75" customHeight="1">
      <c r="J21" s="75" t="s">
        <v>71</v>
      </c>
      <c r="K21" s="205" t="s">
        <v>25</v>
      </c>
      <c r="L21" s="203">
        <v>1446</v>
      </c>
      <c r="M21" s="203">
        <v>582</v>
      </c>
      <c r="N21" s="76">
        <v>1.4845360824742269</v>
      </c>
      <c r="O21" s="77"/>
      <c r="P21" s="78"/>
      <c r="R21" s="75" t="s">
        <v>104</v>
      </c>
      <c r="S21" s="205" t="s">
        <v>0</v>
      </c>
      <c r="T21" s="203">
        <v>1503</v>
      </c>
      <c r="U21" s="203">
        <v>1488</v>
      </c>
      <c r="V21" s="76">
        <v>1.0080645161290258E-2</v>
      </c>
      <c r="W21" s="77"/>
      <c r="X21" s="78"/>
    </row>
    <row r="22" spans="2:24" ht="14.4">
      <c r="J22" s="75"/>
      <c r="K22" s="206" t="s">
        <v>24</v>
      </c>
      <c r="L22" s="204">
        <v>1041</v>
      </c>
      <c r="M22" s="204">
        <v>980</v>
      </c>
      <c r="N22" s="79">
        <v>6.2244897959183643E-2</v>
      </c>
      <c r="O22" s="80"/>
      <c r="P22" s="81"/>
      <c r="R22" s="75"/>
      <c r="S22" s="206" t="s">
        <v>25</v>
      </c>
      <c r="T22" s="204">
        <v>1007</v>
      </c>
      <c r="U22" s="204">
        <v>995</v>
      </c>
      <c r="V22" s="79">
        <v>1.2060301507537785E-2</v>
      </c>
      <c r="W22" s="80"/>
      <c r="X22" s="81"/>
    </row>
    <row r="23" spans="2:24" ht="14.4">
      <c r="B23" s="93"/>
      <c r="C23" s="93"/>
      <c r="D23" s="93"/>
      <c r="E23" s="93"/>
      <c r="F23" s="93"/>
      <c r="G23" s="93"/>
      <c r="H23" s="93"/>
      <c r="J23" s="75"/>
      <c r="K23" s="205" t="s">
        <v>147</v>
      </c>
      <c r="L23" s="203">
        <v>424</v>
      </c>
      <c r="M23" s="203">
        <v>59</v>
      </c>
      <c r="N23" s="76">
        <v>6.1864406779661021</v>
      </c>
      <c r="O23" s="80"/>
      <c r="P23" s="81"/>
      <c r="R23" s="75"/>
      <c r="S23" s="205" t="s">
        <v>136</v>
      </c>
      <c r="T23" s="203">
        <v>776</v>
      </c>
      <c r="U23" s="203">
        <v>135</v>
      </c>
      <c r="V23" s="76">
        <v>4.7481481481481485</v>
      </c>
      <c r="W23" s="80"/>
      <c r="X23" s="81"/>
    </row>
    <row r="24" spans="2:24">
      <c r="B24" s="93"/>
      <c r="C24" s="93"/>
      <c r="D24" s="93"/>
      <c r="E24" s="93"/>
      <c r="F24" s="93"/>
      <c r="G24" s="93"/>
      <c r="H24" s="93"/>
      <c r="J24" s="75"/>
      <c r="K24" s="82" t="s">
        <v>89</v>
      </c>
      <c r="L24" s="83">
        <v>1653</v>
      </c>
      <c r="M24" s="83">
        <v>1885</v>
      </c>
      <c r="N24" s="79">
        <v>-0.12307692307692308</v>
      </c>
      <c r="O24" s="84"/>
      <c r="P24" s="85"/>
      <c r="R24" s="75"/>
      <c r="S24" s="82" t="s">
        <v>89</v>
      </c>
      <c r="T24" s="83">
        <v>3261</v>
      </c>
      <c r="U24" s="83">
        <v>3401</v>
      </c>
      <c r="V24" s="79">
        <v>-4.1164363422522832E-2</v>
      </c>
      <c r="W24" s="84"/>
      <c r="X24" s="85"/>
    </row>
    <row r="25" spans="2:24">
      <c r="B25" s="93"/>
      <c r="C25" s="93"/>
      <c r="D25" s="93"/>
      <c r="E25" s="93"/>
      <c r="F25" s="93"/>
      <c r="G25" s="93"/>
      <c r="H25" s="93"/>
      <c r="J25" s="86" t="s">
        <v>71</v>
      </c>
      <c r="K25" s="87"/>
      <c r="L25" s="169">
        <v>4564</v>
      </c>
      <c r="M25" s="169">
        <v>3506</v>
      </c>
      <c r="N25" s="170">
        <v>0.30176839703365665</v>
      </c>
      <c r="O25" s="88">
        <v>0.15514310966075193</v>
      </c>
      <c r="P25" s="88">
        <v>0.13196823126435051</v>
      </c>
      <c r="R25" s="86" t="s">
        <v>105</v>
      </c>
      <c r="S25" s="87"/>
      <c r="T25" s="169">
        <v>6547</v>
      </c>
      <c r="U25" s="169">
        <v>6019</v>
      </c>
      <c r="V25" s="170">
        <v>8.7722212992191295E-2</v>
      </c>
      <c r="W25" s="88">
        <v>0.22255081922632403</v>
      </c>
      <c r="X25" s="88">
        <v>0.22655926525388639</v>
      </c>
    </row>
    <row r="26" spans="2:24" ht="14.4">
      <c r="B26" s="93"/>
      <c r="C26" s="93"/>
      <c r="D26" s="93"/>
      <c r="E26" s="93"/>
      <c r="F26" s="93"/>
      <c r="G26" s="93"/>
      <c r="H26" s="93"/>
      <c r="J26" s="75" t="s">
        <v>78</v>
      </c>
      <c r="K26" s="167" t="s">
        <v>0</v>
      </c>
      <c r="L26" s="203">
        <v>849</v>
      </c>
      <c r="M26" s="203">
        <v>871</v>
      </c>
      <c r="N26" s="76">
        <v>-2.5258323765786406E-2</v>
      </c>
      <c r="O26" s="77"/>
      <c r="P26" s="78"/>
      <c r="R26" s="75" t="s">
        <v>45</v>
      </c>
      <c r="S26" s="205" t="s">
        <v>25</v>
      </c>
      <c r="T26" s="203">
        <v>1517</v>
      </c>
      <c r="U26" s="203">
        <v>979</v>
      </c>
      <c r="V26" s="76">
        <v>0.54954034729315637</v>
      </c>
      <c r="W26" s="77"/>
      <c r="X26" s="78"/>
    </row>
    <row r="27" spans="2:24" ht="14.4">
      <c r="B27" s="93"/>
      <c r="C27" s="93"/>
      <c r="D27" s="93"/>
      <c r="E27" s="93"/>
      <c r="F27" s="93"/>
      <c r="G27" s="93"/>
      <c r="H27" s="93"/>
      <c r="J27" s="75"/>
      <c r="K27" s="168" t="s">
        <v>25</v>
      </c>
      <c r="L27" s="204">
        <v>732</v>
      </c>
      <c r="M27" s="204">
        <v>560</v>
      </c>
      <c r="N27" s="79">
        <v>0.30714285714285716</v>
      </c>
      <c r="O27" s="80"/>
      <c r="P27" s="81"/>
      <c r="R27" s="75"/>
      <c r="S27" s="206" t="s">
        <v>24</v>
      </c>
      <c r="T27" s="204">
        <v>1423</v>
      </c>
      <c r="U27" s="204">
        <v>1264</v>
      </c>
      <c r="V27" s="79">
        <v>0.12579113924050622</v>
      </c>
      <c r="W27" s="80"/>
      <c r="X27" s="81"/>
    </row>
    <row r="28" spans="2:24" ht="14.4">
      <c r="B28" s="93"/>
      <c r="C28" s="93"/>
      <c r="D28" s="93"/>
      <c r="E28" s="93"/>
      <c r="F28" s="93"/>
      <c r="G28" s="93"/>
      <c r="H28" s="93"/>
      <c r="J28" s="75"/>
      <c r="K28" s="167" t="s">
        <v>24</v>
      </c>
      <c r="L28" s="203">
        <v>623</v>
      </c>
      <c r="M28" s="203">
        <v>506</v>
      </c>
      <c r="N28" s="76">
        <v>0.23122529644268774</v>
      </c>
      <c r="O28" s="80"/>
      <c r="P28" s="81"/>
      <c r="R28" s="75"/>
      <c r="S28" s="205" t="s">
        <v>148</v>
      </c>
      <c r="T28" s="203">
        <v>988</v>
      </c>
      <c r="U28" s="203">
        <v>812</v>
      </c>
      <c r="V28" s="76">
        <v>0.21674876847290636</v>
      </c>
      <c r="W28" s="80"/>
      <c r="X28" s="81"/>
    </row>
    <row r="29" spans="2:24" ht="12.75" customHeight="1">
      <c r="B29" s="93"/>
      <c r="C29" s="93"/>
      <c r="D29" s="93"/>
      <c r="E29" s="93"/>
      <c r="F29" s="93"/>
      <c r="G29" s="93"/>
      <c r="H29" s="93"/>
      <c r="I29" s="94"/>
      <c r="J29" s="75"/>
      <c r="K29" s="82" t="s">
        <v>89</v>
      </c>
      <c r="L29" s="83">
        <v>2358</v>
      </c>
      <c r="M29" s="83">
        <v>1750</v>
      </c>
      <c r="N29" s="79">
        <v>0.34742857142857142</v>
      </c>
      <c r="O29" s="84"/>
      <c r="P29" s="85"/>
      <c r="R29" s="75"/>
      <c r="S29" s="82" t="s">
        <v>89</v>
      </c>
      <c r="T29" s="83">
        <v>5063</v>
      </c>
      <c r="U29" s="83">
        <v>5035</v>
      </c>
      <c r="V29" s="79">
        <v>5.5610724925521104E-3</v>
      </c>
      <c r="W29" s="84"/>
      <c r="X29" s="85"/>
    </row>
    <row r="30" spans="2:24">
      <c r="B30" s="93"/>
      <c r="C30" s="93"/>
      <c r="D30" s="93"/>
      <c r="E30" s="93"/>
      <c r="F30" s="93"/>
      <c r="G30" s="93"/>
      <c r="H30" s="93"/>
      <c r="J30" s="86" t="s">
        <v>78</v>
      </c>
      <c r="K30" s="86"/>
      <c r="L30" s="169">
        <v>4562</v>
      </c>
      <c r="M30" s="169">
        <v>3687</v>
      </c>
      <c r="N30" s="170">
        <v>0.23732031461893133</v>
      </c>
      <c r="O30" s="88">
        <v>0.15507512407369636</v>
      </c>
      <c r="P30" s="88">
        <v>0.13878119471524825</v>
      </c>
      <c r="R30" s="86" t="s">
        <v>60</v>
      </c>
      <c r="S30" s="87"/>
      <c r="T30" s="169">
        <v>8991</v>
      </c>
      <c r="U30" s="169">
        <v>8090</v>
      </c>
      <c r="V30" s="170">
        <v>0.11137206427688495</v>
      </c>
      <c r="W30" s="88">
        <v>0.30562920660819909</v>
      </c>
      <c r="X30" s="88">
        <v>0.30451311777769413</v>
      </c>
    </row>
    <row r="31" spans="2:24" ht="14.4">
      <c r="B31" s="93"/>
      <c r="C31" s="93"/>
      <c r="D31" s="93"/>
      <c r="E31" s="93"/>
      <c r="F31" s="93"/>
      <c r="G31" s="93"/>
      <c r="H31" s="93"/>
      <c r="J31" s="75" t="s">
        <v>77</v>
      </c>
      <c r="K31" s="167" t="s">
        <v>0</v>
      </c>
      <c r="L31" s="203">
        <v>1528</v>
      </c>
      <c r="M31" s="203">
        <v>1456</v>
      </c>
      <c r="N31" s="76">
        <v>4.9450549450549497E-2</v>
      </c>
      <c r="O31" s="77"/>
      <c r="P31" s="78"/>
      <c r="R31" s="75" t="s">
        <v>46</v>
      </c>
      <c r="S31" s="205" t="s">
        <v>25</v>
      </c>
      <c r="T31" s="203">
        <v>605</v>
      </c>
      <c r="U31" s="203">
        <v>233</v>
      </c>
      <c r="V31" s="76">
        <v>1.5965665236051501</v>
      </c>
      <c r="W31" s="77"/>
      <c r="X31" s="78"/>
    </row>
    <row r="32" spans="2:24" ht="14.4">
      <c r="B32" s="93"/>
      <c r="C32" s="93"/>
      <c r="D32" s="93"/>
      <c r="E32" s="93"/>
      <c r="F32" s="93"/>
      <c r="G32" s="93"/>
      <c r="H32" s="93"/>
      <c r="J32" s="75"/>
      <c r="K32" s="168" t="s">
        <v>25</v>
      </c>
      <c r="L32" s="204">
        <v>615</v>
      </c>
      <c r="M32" s="204">
        <v>716</v>
      </c>
      <c r="N32" s="79">
        <v>-0.14106145251396651</v>
      </c>
      <c r="O32" s="80"/>
      <c r="P32" s="81"/>
      <c r="R32" s="75"/>
      <c r="S32" s="206" t="s">
        <v>24</v>
      </c>
      <c r="T32" s="204">
        <v>343</v>
      </c>
      <c r="U32" s="204">
        <v>164</v>
      </c>
      <c r="V32" s="79">
        <v>1.0914634146341462</v>
      </c>
      <c r="W32" s="80"/>
      <c r="X32" s="81"/>
    </row>
    <row r="33" spans="2:24" ht="14.4">
      <c r="B33" s="93"/>
      <c r="C33" s="93"/>
      <c r="D33" s="93"/>
      <c r="E33" s="93"/>
      <c r="F33" s="93"/>
      <c r="G33" s="93"/>
      <c r="H33" s="93"/>
      <c r="J33" s="75"/>
      <c r="K33" s="167" t="s">
        <v>76</v>
      </c>
      <c r="L33" s="203">
        <v>432</v>
      </c>
      <c r="M33" s="203">
        <v>378</v>
      </c>
      <c r="N33" s="76">
        <v>0.14285714285714279</v>
      </c>
      <c r="O33" s="80"/>
      <c r="P33" s="81"/>
      <c r="R33" s="75"/>
      <c r="S33" s="205" t="s">
        <v>28</v>
      </c>
      <c r="T33" s="203">
        <v>250</v>
      </c>
      <c r="U33" s="203">
        <v>193</v>
      </c>
      <c r="V33" s="76">
        <v>0.29533678756476678</v>
      </c>
      <c r="W33" s="80"/>
      <c r="X33" s="81"/>
    </row>
    <row r="34" spans="2:24">
      <c r="B34" s="93"/>
      <c r="C34" s="93"/>
      <c r="D34" s="93"/>
      <c r="E34" s="93"/>
      <c r="F34" s="93"/>
      <c r="G34" s="93"/>
      <c r="H34" s="93"/>
      <c r="J34" s="75"/>
      <c r="K34" s="82" t="s">
        <v>89</v>
      </c>
      <c r="L34" s="83">
        <v>1352</v>
      </c>
      <c r="M34" s="83">
        <v>1440</v>
      </c>
      <c r="N34" s="79">
        <v>-6.1111111111111116E-2</v>
      </c>
      <c r="O34" s="84"/>
      <c r="P34" s="85"/>
      <c r="R34" s="75"/>
      <c r="S34" s="82" t="s">
        <v>89</v>
      </c>
      <c r="T34" s="83">
        <v>647</v>
      </c>
      <c r="U34" s="83">
        <v>516</v>
      </c>
      <c r="V34" s="79">
        <v>0.25387596899224807</v>
      </c>
      <c r="W34" s="84"/>
      <c r="X34" s="85"/>
    </row>
    <row r="35" spans="2:24">
      <c r="B35" s="93"/>
      <c r="C35" s="93"/>
      <c r="D35" s="93"/>
      <c r="E35" s="93"/>
      <c r="F35" s="93"/>
      <c r="G35" s="93"/>
      <c r="H35" s="93"/>
      <c r="J35" s="86" t="s">
        <v>79</v>
      </c>
      <c r="K35" s="86"/>
      <c r="L35" s="169">
        <v>3927</v>
      </c>
      <c r="M35" s="169">
        <v>3990</v>
      </c>
      <c r="N35" s="170">
        <v>-1.5789473684210575E-2</v>
      </c>
      <c r="O35" s="88">
        <v>0.13348970018356107</v>
      </c>
      <c r="P35" s="88">
        <v>0.15018632137614332</v>
      </c>
      <c r="R35" s="86" t="s">
        <v>61</v>
      </c>
      <c r="S35" s="87"/>
      <c r="T35" s="169">
        <v>1845</v>
      </c>
      <c r="U35" s="169">
        <v>1106</v>
      </c>
      <c r="V35" s="170">
        <v>0.66817359855334546</v>
      </c>
      <c r="W35" s="88">
        <v>6.2716704058739553E-2</v>
      </c>
      <c r="X35" s="88">
        <v>4.1630594346369558E-2</v>
      </c>
    </row>
    <row r="36" spans="2:24" ht="14.4">
      <c r="B36" s="93"/>
      <c r="C36" s="93"/>
      <c r="D36" s="93"/>
      <c r="E36" s="93"/>
      <c r="F36" s="93"/>
      <c r="G36" s="93"/>
      <c r="H36" s="93"/>
      <c r="J36" s="75" t="s">
        <v>67</v>
      </c>
      <c r="K36" s="167" t="s">
        <v>150</v>
      </c>
      <c r="L36" s="203">
        <v>77</v>
      </c>
      <c r="M36" s="203"/>
      <c r="N36" s="76"/>
      <c r="O36" s="77"/>
      <c r="P36" s="78"/>
      <c r="R36" s="75" t="s">
        <v>74</v>
      </c>
      <c r="S36" s="205" t="s">
        <v>27</v>
      </c>
      <c r="T36" s="203">
        <v>83</v>
      </c>
      <c r="U36" s="203">
        <v>93</v>
      </c>
      <c r="V36" s="76">
        <v>-0.10752688172043012</v>
      </c>
      <c r="W36" s="77"/>
      <c r="X36" s="78"/>
    </row>
    <row r="37" spans="2:24" ht="12.75" customHeight="1">
      <c r="B37" s="93"/>
      <c r="C37" s="93"/>
      <c r="D37" s="93"/>
      <c r="E37" s="93"/>
      <c r="F37" s="93"/>
      <c r="G37" s="93"/>
      <c r="H37" s="93"/>
      <c r="J37" s="75"/>
      <c r="K37" s="168" t="s">
        <v>88</v>
      </c>
      <c r="L37" s="204">
        <v>62</v>
      </c>
      <c r="M37" s="204">
        <v>81</v>
      </c>
      <c r="N37" s="79">
        <v>-0.23456790123456794</v>
      </c>
      <c r="O37" s="80"/>
      <c r="P37" s="81"/>
      <c r="R37" s="75"/>
      <c r="S37" s="206" t="s">
        <v>28</v>
      </c>
      <c r="T37" s="204">
        <v>78</v>
      </c>
      <c r="U37" s="204">
        <v>72</v>
      </c>
      <c r="V37" s="79">
        <v>8.3333333333333259E-2</v>
      </c>
      <c r="W37" s="80"/>
      <c r="X37" s="81"/>
    </row>
    <row r="38" spans="2:24" ht="12.75" customHeight="1">
      <c r="B38" s="93"/>
      <c r="C38" s="93"/>
      <c r="D38" s="93"/>
      <c r="E38" s="93"/>
      <c r="F38" s="93"/>
      <c r="G38" s="93"/>
      <c r="H38" s="93"/>
      <c r="J38" s="75"/>
      <c r="K38" s="167" t="s">
        <v>0</v>
      </c>
      <c r="L38" s="203">
        <v>58</v>
      </c>
      <c r="M38" s="203">
        <v>65</v>
      </c>
      <c r="N38" s="76">
        <v>-0.10769230769230764</v>
      </c>
      <c r="O38" s="80"/>
      <c r="P38" s="81"/>
      <c r="R38" s="75"/>
      <c r="S38" s="205" t="s">
        <v>29</v>
      </c>
      <c r="T38" s="203">
        <v>4</v>
      </c>
      <c r="U38" s="203">
        <v>14</v>
      </c>
      <c r="V38" s="76">
        <v>-0.7142857142857143</v>
      </c>
      <c r="W38" s="80"/>
      <c r="X38" s="81"/>
    </row>
    <row r="39" spans="2:24" ht="12.75" customHeight="1">
      <c r="B39" s="93"/>
      <c r="C39" s="93"/>
      <c r="D39" s="93"/>
      <c r="E39" s="93"/>
      <c r="F39" s="93"/>
      <c r="G39" s="93"/>
      <c r="H39" s="93"/>
      <c r="J39" s="75"/>
      <c r="K39" s="82" t="s">
        <v>89</v>
      </c>
      <c r="L39" s="83">
        <v>150</v>
      </c>
      <c r="M39" s="83">
        <v>147</v>
      </c>
      <c r="N39" s="79">
        <v>2.0408163265306145E-2</v>
      </c>
      <c r="O39" s="84"/>
      <c r="P39" s="85"/>
      <c r="R39" s="75"/>
      <c r="S39" s="82" t="s">
        <v>89</v>
      </c>
      <c r="T39" s="83">
        <v>4</v>
      </c>
      <c r="U39" s="83">
        <v>29</v>
      </c>
      <c r="V39" s="76">
        <v>-0.86206896551724133</v>
      </c>
      <c r="W39" s="84"/>
      <c r="X39" s="85"/>
    </row>
    <row r="40" spans="2:24" ht="12.75" customHeight="1">
      <c r="B40" s="93"/>
      <c r="C40" s="93"/>
      <c r="D40" s="93"/>
      <c r="E40" s="93"/>
      <c r="F40" s="93"/>
      <c r="G40" s="93"/>
      <c r="H40" s="93"/>
      <c r="J40" s="146" t="s">
        <v>67</v>
      </c>
      <c r="K40" s="147"/>
      <c r="L40" s="169">
        <v>347</v>
      </c>
      <c r="M40" s="169">
        <v>293</v>
      </c>
      <c r="N40" s="170">
        <v>0.1843003412969284</v>
      </c>
      <c r="O40" s="88">
        <v>1.1795499354136922E-2</v>
      </c>
      <c r="P40" s="88">
        <v>1.1028719840403508E-2</v>
      </c>
      <c r="R40" s="86" t="s">
        <v>75</v>
      </c>
      <c r="S40" s="87"/>
      <c r="T40" s="169">
        <v>169</v>
      </c>
      <c r="U40" s="169">
        <v>208</v>
      </c>
      <c r="V40" s="170">
        <v>-0.1875</v>
      </c>
      <c r="W40" s="88">
        <v>5.7447821061934867E-3</v>
      </c>
      <c r="X40" s="88">
        <v>7.8292618662250159E-3</v>
      </c>
    </row>
    <row r="41" spans="2:24" ht="14.4">
      <c r="B41" s="93"/>
      <c r="C41" s="93"/>
      <c r="D41" s="93"/>
      <c r="E41" s="93"/>
      <c r="F41" s="93"/>
      <c r="G41" s="93"/>
      <c r="H41" s="93"/>
      <c r="J41" s="95" t="s">
        <v>80</v>
      </c>
      <c r="K41" s="95"/>
      <c r="L41" s="171">
        <v>0</v>
      </c>
      <c r="M41" s="171">
        <v>0</v>
      </c>
      <c r="N41" s="172"/>
      <c r="O41" s="96">
        <v>0</v>
      </c>
      <c r="P41" s="96">
        <v>0</v>
      </c>
      <c r="R41" s="75" t="s">
        <v>47</v>
      </c>
      <c r="S41" s="205" t="s">
        <v>0</v>
      </c>
      <c r="T41" s="203">
        <v>433</v>
      </c>
      <c r="U41" s="203">
        <v>372</v>
      </c>
      <c r="V41" s="76">
        <v>0.16397849462365599</v>
      </c>
      <c r="W41" s="77"/>
      <c r="X41" s="78"/>
    </row>
    <row r="42" spans="2:24" ht="14.4">
      <c r="B42" s="93"/>
      <c r="C42" s="93"/>
      <c r="D42" s="93"/>
      <c r="E42" s="93"/>
      <c r="F42" s="93"/>
      <c r="G42" s="93"/>
      <c r="H42" s="93"/>
      <c r="J42" s="230" t="s">
        <v>55</v>
      </c>
      <c r="K42" s="230"/>
      <c r="L42" s="165">
        <v>29418</v>
      </c>
      <c r="M42" s="165">
        <v>26567</v>
      </c>
      <c r="N42" s="96">
        <v>0.10731358452215156</v>
      </c>
      <c r="O42" s="97">
        <v>1</v>
      </c>
      <c r="P42" s="97">
        <v>1</v>
      </c>
      <c r="R42" s="75"/>
      <c r="S42" s="206" t="s">
        <v>64</v>
      </c>
      <c r="T42" s="204">
        <v>374</v>
      </c>
      <c r="U42" s="204">
        <v>321</v>
      </c>
      <c r="V42" s="79">
        <v>0.16510903426791268</v>
      </c>
      <c r="W42" s="80"/>
      <c r="X42" s="81"/>
    </row>
    <row r="43" spans="2:24" ht="14.4">
      <c r="B43" s="93"/>
      <c r="C43" s="93"/>
      <c r="D43" s="93"/>
      <c r="E43" s="93"/>
      <c r="F43" s="93"/>
      <c r="G43" s="93"/>
      <c r="H43" s="93"/>
      <c r="R43" s="75"/>
      <c r="S43" s="205" t="s">
        <v>24</v>
      </c>
      <c r="T43" s="203">
        <v>372</v>
      </c>
      <c r="U43" s="203">
        <v>362</v>
      </c>
      <c r="V43" s="76">
        <v>2.7624309392265234E-2</v>
      </c>
      <c r="W43" s="80"/>
      <c r="X43" s="81"/>
    </row>
    <row r="44" spans="2:24">
      <c r="B44" s="93"/>
      <c r="C44" s="93"/>
      <c r="D44" s="93"/>
      <c r="E44" s="93"/>
      <c r="F44" s="93"/>
      <c r="G44" s="93"/>
      <c r="H44" s="93"/>
      <c r="R44" s="75"/>
      <c r="S44" s="82" t="s">
        <v>89</v>
      </c>
      <c r="T44" s="83">
        <v>1377</v>
      </c>
      <c r="U44" s="83">
        <v>1076</v>
      </c>
      <c r="V44" s="79">
        <v>0.27973977695167296</v>
      </c>
      <c r="W44" s="84"/>
      <c r="X44" s="85"/>
    </row>
    <row r="45" spans="2:24">
      <c r="B45" s="93"/>
      <c r="C45" s="93"/>
      <c r="D45" s="93"/>
      <c r="E45" s="93"/>
      <c r="F45" s="93"/>
      <c r="G45" s="93"/>
      <c r="H45" s="93"/>
      <c r="R45" s="86" t="s">
        <v>62</v>
      </c>
      <c r="S45" s="87"/>
      <c r="T45" s="169">
        <v>2556</v>
      </c>
      <c r="U45" s="169">
        <v>2131</v>
      </c>
      <c r="V45" s="170">
        <v>0.19943688409197557</v>
      </c>
      <c r="W45" s="88">
        <v>8.688558025698552E-2</v>
      </c>
      <c r="X45" s="88">
        <v>8.021229344675726E-2</v>
      </c>
    </row>
    <row r="46" spans="2:24">
      <c r="B46" s="93"/>
      <c r="C46" s="93"/>
      <c r="D46" s="93"/>
      <c r="E46" s="93"/>
      <c r="F46" s="93"/>
      <c r="G46" s="93"/>
      <c r="H46" s="93"/>
      <c r="R46" s="95" t="s">
        <v>106</v>
      </c>
      <c r="S46" s="95"/>
      <c r="T46" s="171">
        <v>583</v>
      </c>
      <c r="U46" s="171">
        <v>468</v>
      </c>
      <c r="V46" s="172">
        <v>0.24572649572649574</v>
      </c>
      <c r="W46" s="96">
        <v>1.9817798626691141E-2</v>
      </c>
      <c r="X46" s="96">
        <v>1.7615839199006285E-2</v>
      </c>
    </row>
    <row r="47" spans="2:24">
      <c r="B47" s="93"/>
      <c r="C47" s="93"/>
      <c r="D47" s="93"/>
      <c r="E47" s="93"/>
      <c r="F47" s="93"/>
      <c r="G47" s="93"/>
      <c r="H47" s="93"/>
      <c r="R47" s="230" t="s">
        <v>55</v>
      </c>
      <c r="S47" s="230"/>
      <c r="T47" s="165">
        <v>29418</v>
      </c>
      <c r="U47" s="165">
        <v>26567</v>
      </c>
      <c r="V47" s="172">
        <v>0.10731358452215156</v>
      </c>
      <c r="W47" s="97">
        <v>1</v>
      </c>
      <c r="X47" s="97">
        <v>1</v>
      </c>
    </row>
    <row r="48" spans="2:24">
      <c r="B48" s="93"/>
      <c r="C48" s="93"/>
      <c r="D48" s="93"/>
      <c r="E48" s="93"/>
      <c r="F48" s="93"/>
      <c r="G48" s="93"/>
      <c r="H48" s="93"/>
    </row>
    <row r="49" spans="2:16">
      <c r="B49" s="93"/>
      <c r="C49" s="93"/>
      <c r="D49" s="93"/>
      <c r="E49" s="93"/>
      <c r="F49" s="93"/>
      <c r="G49" s="93"/>
      <c r="H49" s="93"/>
    </row>
    <row r="50" spans="2:16">
      <c r="B50" s="93"/>
      <c r="C50" s="93"/>
      <c r="D50" s="93"/>
      <c r="E50" s="93"/>
      <c r="F50" s="93"/>
      <c r="G50" s="93"/>
      <c r="H50" s="93"/>
    </row>
    <row r="51" spans="2:16">
      <c r="B51" s="93"/>
      <c r="C51" s="93"/>
      <c r="D51" s="93"/>
      <c r="E51" s="93"/>
      <c r="F51" s="93"/>
      <c r="G51" s="93"/>
      <c r="H51" s="93"/>
    </row>
    <row r="52" spans="2:16">
      <c r="B52" s="93"/>
      <c r="C52" s="93"/>
      <c r="D52" s="93"/>
      <c r="E52" s="93"/>
      <c r="F52" s="93"/>
      <c r="G52" s="93"/>
      <c r="H52" s="93"/>
    </row>
    <row r="53" spans="2:16">
      <c r="B53" s="93"/>
      <c r="C53" s="93"/>
      <c r="D53" s="93"/>
      <c r="E53" s="93"/>
      <c r="F53" s="93"/>
      <c r="G53" s="93"/>
      <c r="H53" s="93"/>
    </row>
    <row r="54" spans="2:16">
      <c r="B54" s="93"/>
      <c r="C54" s="93"/>
      <c r="D54" s="93"/>
      <c r="E54" s="93"/>
      <c r="F54" s="93"/>
      <c r="G54" s="93"/>
      <c r="H54" s="93"/>
    </row>
    <row r="55" spans="2:16">
      <c r="B55" s="93"/>
      <c r="C55" s="93"/>
      <c r="D55" s="93"/>
      <c r="E55" s="93"/>
      <c r="F55" s="93"/>
      <c r="G55" s="93"/>
      <c r="H55" s="93"/>
    </row>
    <row r="56" spans="2:16">
      <c r="B56" s="93"/>
      <c r="C56" s="93"/>
      <c r="D56" s="93"/>
      <c r="E56" s="93"/>
      <c r="F56" s="93"/>
      <c r="G56" s="93"/>
      <c r="H56" s="93"/>
    </row>
    <row r="57" spans="2:16">
      <c r="B57" s="93"/>
      <c r="C57" s="93"/>
      <c r="D57" s="93"/>
      <c r="E57" s="93"/>
      <c r="F57" s="93"/>
      <c r="G57" s="93"/>
      <c r="H57" s="93"/>
    </row>
    <row r="58" spans="2:16" ht="12.75" customHeight="1">
      <c r="B58" s="93"/>
      <c r="C58" s="93"/>
      <c r="D58" s="93"/>
      <c r="E58" s="93"/>
      <c r="F58" s="93"/>
      <c r="G58" s="93"/>
      <c r="H58" s="93"/>
    </row>
    <row r="59" spans="2:16">
      <c r="B59" s="93"/>
      <c r="C59" s="93"/>
      <c r="D59" s="93"/>
      <c r="E59" s="93"/>
      <c r="F59" s="93"/>
      <c r="G59" s="93"/>
      <c r="H59" s="93"/>
    </row>
    <row r="60" spans="2:16">
      <c r="B60" s="93"/>
      <c r="C60" s="93"/>
      <c r="D60" s="93"/>
      <c r="E60" s="93"/>
      <c r="F60" s="93"/>
      <c r="G60" s="93"/>
      <c r="H60" s="93"/>
    </row>
    <row r="61" spans="2:16">
      <c r="B61" s="93"/>
      <c r="C61" s="93"/>
      <c r="D61" s="93"/>
      <c r="E61" s="93"/>
      <c r="F61" s="93"/>
      <c r="G61" s="93"/>
      <c r="H61" s="93"/>
    </row>
    <row r="62" spans="2:16">
      <c r="B62" s="93"/>
      <c r="C62" s="93"/>
      <c r="D62" s="93"/>
      <c r="E62" s="93"/>
      <c r="F62" s="93"/>
      <c r="G62" s="93"/>
      <c r="H62" s="93"/>
    </row>
    <row r="63" spans="2:16">
      <c r="B63" s="93"/>
      <c r="C63" s="93"/>
      <c r="D63" s="93"/>
      <c r="E63" s="93"/>
      <c r="F63" s="93"/>
      <c r="G63" s="93"/>
      <c r="H63" s="93"/>
      <c r="J63"/>
      <c r="K63"/>
      <c r="L63"/>
      <c r="M63"/>
      <c r="N63"/>
      <c r="O63"/>
      <c r="P63"/>
    </row>
    <row r="64" spans="2:16">
      <c r="B64" s="93"/>
      <c r="C64" s="93"/>
      <c r="D64" s="93"/>
      <c r="E64" s="93"/>
      <c r="F64" s="93"/>
      <c r="G64" s="93"/>
      <c r="H64" s="93"/>
      <c r="J64"/>
      <c r="K64"/>
      <c r="L64"/>
      <c r="M64"/>
      <c r="N64"/>
      <c r="O64"/>
      <c r="P64"/>
    </row>
    <row r="65" spans="2:16">
      <c r="B65" s="93"/>
      <c r="C65" s="93"/>
      <c r="D65" s="93"/>
      <c r="E65" s="93"/>
      <c r="F65" s="93"/>
      <c r="G65" s="93"/>
      <c r="H65" s="93"/>
      <c r="J65"/>
      <c r="K65"/>
      <c r="L65"/>
      <c r="M65"/>
      <c r="N65"/>
      <c r="O65"/>
      <c r="P65"/>
    </row>
    <row r="66" spans="2:16">
      <c r="B66" s="93"/>
      <c r="C66" s="93"/>
      <c r="D66" s="93"/>
      <c r="E66" s="93"/>
      <c r="F66" s="93"/>
      <c r="G66" s="93"/>
      <c r="H66" s="93"/>
      <c r="J66"/>
      <c r="K66"/>
      <c r="L66"/>
      <c r="M66"/>
      <c r="N66"/>
      <c r="O66"/>
      <c r="P66"/>
    </row>
    <row r="67" spans="2:16">
      <c r="B67" s="93"/>
      <c r="C67" s="93"/>
      <c r="D67" s="93"/>
      <c r="E67" s="93"/>
      <c r="F67" s="93"/>
      <c r="G67" s="93"/>
      <c r="H67" s="93"/>
      <c r="J67"/>
      <c r="K67"/>
      <c r="L67"/>
      <c r="M67"/>
      <c r="N67"/>
      <c r="O67"/>
      <c r="P67"/>
    </row>
    <row r="68" spans="2:16">
      <c r="B68" s="93"/>
      <c r="C68" s="93"/>
      <c r="D68" s="93"/>
      <c r="E68" s="93"/>
      <c r="F68" s="93"/>
      <c r="G68" s="93"/>
      <c r="H68" s="93"/>
      <c r="J68"/>
      <c r="K68"/>
      <c r="L68"/>
      <c r="M68"/>
      <c r="N68"/>
      <c r="O68"/>
      <c r="P68"/>
    </row>
    <row r="69" spans="2:16">
      <c r="B69" s="93"/>
      <c r="C69" s="93"/>
      <c r="D69" s="93"/>
      <c r="E69" s="93"/>
      <c r="F69" s="93"/>
      <c r="G69" s="93"/>
      <c r="H69" s="93"/>
      <c r="J69"/>
      <c r="K69"/>
      <c r="L69"/>
      <c r="M69"/>
      <c r="N69"/>
      <c r="O69"/>
      <c r="P69"/>
    </row>
    <row r="70" spans="2:16">
      <c r="B70" s="93"/>
      <c r="C70" s="93"/>
      <c r="D70" s="93"/>
      <c r="E70" s="93"/>
      <c r="F70" s="93"/>
      <c r="G70" s="93"/>
      <c r="H70" s="93"/>
      <c r="J70"/>
      <c r="K70"/>
      <c r="L70"/>
      <c r="M70"/>
      <c r="N70"/>
      <c r="O70"/>
      <c r="P70"/>
    </row>
    <row r="71" spans="2:16">
      <c r="B71" s="93"/>
      <c r="C71" s="93"/>
      <c r="D71" s="93"/>
      <c r="E71" s="93"/>
      <c r="F71" s="93"/>
      <c r="G71" s="93"/>
      <c r="H71" s="93"/>
      <c r="J71"/>
      <c r="K71"/>
      <c r="L71"/>
      <c r="M71"/>
      <c r="N71"/>
      <c r="O71"/>
      <c r="P71"/>
    </row>
    <row r="72" spans="2:16">
      <c r="B72" s="93"/>
      <c r="C72" s="93"/>
      <c r="D72" s="93"/>
      <c r="E72" s="93"/>
      <c r="F72" s="93"/>
      <c r="G72" s="93"/>
      <c r="H72" s="93"/>
      <c r="J72"/>
      <c r="K72"/>
      <c r="L72"/>
      <c r="M72"/>
      <c r="N72"/>
      <c r="O72"/>
      <c r="P72"/>
    </row>
    <row r="73" spans="2:16">
      <c r="B73" s="93"/>
      <c r="C73" s="93"/>
      <c r="D73" s="93"/>
      <c r="E73" s="93"/>
      <c r="F73" s="93"/>
      <c r="G73" s="93"/>
      <c r="H73" s="93"/>
      <c r="J73"/>
      <c r="K73"/>
      <c r="L73"/>
      <c r="M73"/>
      <c r="N73"/>
      <c r="O73"/>
      <c r="P73"/>
    </row>
    <row r="74" spans="2:16">
      <c r="B74" s="93"/>
      <c r="C74" s="93"/>
      <c r="D74" s="93"/>
      <c r="E74" s="93"/>
      <c r="F74" s="93"/>
      <c r="G74" s="93"/>
      <c r="H74" s="93"/>
      <c r="J74"/>
      <c r="K74"/>
      <c r="L74"/>
      <c r="M74"/>
    </row>
    <row r="75" spans="2:16">
      <c r="B75" s="93"/>
      <c r="C75" s="93"/>
      <c r="D75" s="93"/>
      <c r="E75" s="93"/>
      <c r="F75" s="93"/>
      <c r="G75" s="93"/>
      <c r="H75" s="93"/>
    </row>
    <row r="76" spans="2:16">
      <c r="B76" s="93"/>
      <c r="C76" s="93"/>
      <c r="D76" s="93"/>
      <c r="E76" s="93"/>
      <c r="F76" s="93"/>
      <c r="G76" s="93"/>
      <c r="H76" s="93"/>
    </row>
    <row r="77" spans="2:16">
      <c r="B77" s="93"/>
      <c r="C77" s="93"/>
      <c r="D77" s="93"/>
      <c r="E77" s="93"/>
      <c r="F77" s="93"/>
      <c r="G77" s="93"/>
      <c r="H77" s="93"/>
    </row>
    <row r="78" spans="2:16">
      <c r="B78" s="93"/>
      <c r="C78" s="93"/>
      <c r="D78" s="93"/>
      <c r="E78" s="93"/>
      <c r="F78" s="93"/>
      <c r="G78" s="93"/>
      <c r="H78" s="93"/>
    </row>
    <row r="79" spans="2:16">
      <c r="B79" s="93"/>
      <c r="C79" s="93"/>
      <c r="D79" s="93"/>
      <c r="E79" s="93"/>
      <c r="F79" s="93"/>
      <c r="G79" s="93"/>
      <c r="H79" s="93"/>
    </row>
    <row r="80" spans="2:16">
      <c r="B80" s="93"/>
      <c r="C80" s="93"/>
      <c r="D80" s="93"/>
      <c r="E80" s="93"/>
      <c r="F80" s="93"/>
      <c r="G80" s="93"/>
      <c r="H80" s="93"/>
    </row>
    <row r="81" spans="2:8">
      <c r="B81" s="93"/>
      <c r="C81" s="93"/>
      <c r="D81" s="93"/>
      <c r="E81" s="93"/>
      <c r="F81" s="93"/>
      <c r="G81" s="93"/>
      <c r="H81" s="93"/>
    </row>
    <row r="82" spans="2:8">
      <c r="B82" s="93"/>
      <c r="C82" s="93"/>
      <c r="D82" s="93"/>
      <c r="E82" s="93"/>
      <c r="F82" s="93"/>
      <c r="G82" s="93"/>
      <c r="H82" s="93"/>
    </row>
    <row r="83" spans="2:8">
      <c r="B83" s="93"/>
      <c r="C83" s="93"/>
      <c r="D83" s="93"/>
      <c r="E83" s="93"/>
      <c r="F83" s="93"/>
      <c r="G83" s="93"/>
      <c r="H83" s="93"/>
    </row>
    <row r="84" spans="2:8">
      <c r="B84" s="93"/>
      <c r="C84" s="93"/>
      <c r="D84" s="93"/>
      <c r="E84" s="93"/>
      <c r="F84" s="93"/>
      <c r="G84" s="93"/>
      <c r="H84" s="93"/>
    </row>
    <row r="85" spans="2:8">
      <c r="B85" s="93"/>
      <c r="C85" s="93"/>
      <c r="D85" s="93"/>
      <c r="E85" s="93"/>
      <c r="F85" s="93"/>
      <c r="G85" s="93"/>
      <c r="H85" s="93"/>
    </row>
    <row r="86" spans="2:8">
      <c r="B86" s="93"/>
      <c r="C86" s="93"/>
      <c r="D86" s="93"/>
      <c r="E86" s="93"/>
      <c r="F86" s="93"/>
      <c r="G86" s="93"/>
      <c r="H86" s="93"/>
    </row>
    <row r="87" spans="2:8">
      <c r="B87" s="93"/>
      <c r="C87" s="93"/>
      <c r="D87" s="93"/>
      <c r="E87" s="93"/>
      <c r="F87" s="93"/>
      <c r="G87" s="93"/>
      <c r="H87" s="93"/>
    </row>
    <row r="88" spans="2:8">
      <c r="B88" s="93"/>
      <c r="C88" s="93"/>
      <c r="D88" s="93"/>
      <c r="E88" s="93"/>
      <c r="F88" s="93"/>
      <c r="G88" s="93"/>
      <c r="H88" s="93"/>
    </row>
    <row r="89" spans="2:8">
      <c r="B89" s="93"/>
      <c r="C89" s="93"/>
      <c r="D89" s="93"/>
      <c r="E89" s="93"/>
      <c r="F89" s="93"/>
      <c r="G89" s="93"/>
      <c r="H89" s="93"/>
    </row>
    <row r="90" spans="2:8">
      <c r="B90" s="93"/>
      <c r="C90" s="93"/>
      <c r="D90" s="93"/>
      <c r="E90" s="93"/>
      <c r="F90" s="93"/>
      <c r="G90" s="93"/>
      <c r="H90" s="93"/>
    </row>
    <row r="91" spans="2:8">
      <c r="B91" s="93"/>
      <c r="C91" s="93"/>
      <c r="D91" s="93"/>
      <c r="E91" s="93"/>
      <c r="F91" s="93"/>
      <c r="G91" s="93"/>
      <c r="H91" s="93"/>
    </row>
    <row r="92" spans="2:8">
      <c r="B92" s="93"/>
      <c r="C92" s="93"/>
      <c r="D92" s="93"/>
      <c r="E92" s="93"/>
      <c r="F92" s="93"/>
      <c r="G92" s="93"/>
      <c r="H92" s="93"/>
    </row>
    <row r="93" spans="2:8">
      <c r="B93" s="93"/>
      <c r="C93" s="93"/>
      <c r="D93" s="93"/>
      <c r="E93" s="93"/>
      <c r="F93" s="93"/>
      <c r="G93" s="93"/>
      <c r="H93" s="93"/>
    </row>
    <row r="94" spans="2:8">
      <c r="B94" s="93"/>
      <c r="C94" s="93"/>
      <c r="D94" s="93"/>
      <c r="E94" s="93"/>
      <c r="F94" s="93"/>
      <c r="G94" s="93"/>
      <c r="H94" s="93"/>
    </row>
    <row r="95" spans="2:8">
      <c r="B95" s="93"/>
      <c r="C95" s="93"/>
      <c r="D95" s="93"/>
      <c r="E95" s="93"/>
      <c r="F95" s="93"/>
      <c r="G95" s="93"/>
      <c r="H95" s="93"/>
    </row>
    <row r="96" spans="2:8">
      <c r="B96" s="93"/>
      <c r="C96" s="93"/>
      <c r="D96" s="93"/>
      <c r="E96" s="93"/>
      <c r="F96" s="93"/>
      <c r="G96" s="93"/>
      <c r="H96" s="93"/>
    </row>
    <row r="97" spans="2:8">
      <c r="B97" s="93"/>
      <c r="C97" s="93"/>
      <c r="D97" s="93"/>
      <c r="E97" s="93"/>
      <c r="F97" s="93"/>
      <c r="G97" s="93"/>
      <c r="H97" s="93"/>
    </row>
    <row r="98" spans="2:8">
      <c r="B98" s="93"/>
      <c r="C98" s="93"/>
      <c r="D98" s="93"/>
      <c r="E98" s="93"/>
      <c r="F98" s="93"/>
      <c r="G98" s="93"/>
      <c r="H98" s="93"/>
    </row>
    <row r="99" spans="2:8">
      <c r="B99" s="93"/>
      <c r="C99" s="93"/>
      <c r="D99" s="93"/>
      <c r="E99" s="93"/>
      <c r="F99" s="93"/>
      <c r="G99" s="93"/>
      <c r="H99" s="93"/>
    </row>
    <row r="100" spans="2:8">
      <c r="B100" s="93"/>
      <c r="C100" s="93"/>
      <c r="D100" s="93"/>
      <c r="E100" s="93"/>
      <c r="F100" s="93"/>
      <c r="G100" s="93"/>
      <c r="H100" s="93"/>
    </row>
    <row r="124" spans="3:3">
      <c r="C124" s="98"/>
    </row>
    <row r="136" spans="3:3">
      <c r="C136" s="98"/>
    </row>
    <row r="139" spans="3:3">
      <c r="C139" s="98"/>
    </row>
    <row r="140" spans="3:3">
      <c r="C140" s="98"/>
    </row>
    <row r="143" spans="3:3">
      <c r="C143" s="98"/>
    </row>
  </sheetData>
  <mergeCells count="29"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3"/>
  <sheetViews>
    <sheetView showGridLines="0" zoomScale="90" zoomScaleNormal="90" workbookViewId="0">
      <selection activeCell="L47" sqref="L47"/>
    </sheetView>
  </sheetViews>
  <sheetFormatPr defaultRowHeight="13.2"/>
  <cols>
    <col min="1" max="1" width="2.44140625" customWidth="1"/>
    <col min="2" max="2" width="18.109375" customWidth="1"/>
    <col min="3" max="5" width="9.6640625" customWidth="1"/>
    <col min="6" max="6" width="10.109375" customWidth="1"/>
    <col min="7" max="7" width="10.88671875" customWidth="1"/>
    <col min="8" max="14" width="9.6640625" customWidth="1"/>
    <col min="15" max="15" width="12" bestFit="1" customWidth="1"/>
    <col min="16" max="16" width="12" customWidth="1"/>
  </cols>
  <sheetData>
    <row r="2" spans="2:19" ht="25.5" customHeight="1">
      <c r="B2" s="218" t="s">
        <v>122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99" t="s">
        <v>33</v>
      </c>
      <c r="C3" s="100" t="s">
        <v>6</v>
      </c>
      <c r="D3" s="100" t="s">
        <v>7</v>
      </c>
      <c r="E3" s="99" t="s">
        <v>1</v>
      </c>
      <c r="F3" s="99" t="s">
        <v>8</v>
      </c>
      <c r="G3" s="99" t="s">
        <v>9</v>
      </c>
      <c r="H3" s="99" t="s">
        <v>10</v>
      </c>
      <c r="I3" s="99" t="s">
        <v>11</v>
      </c>
      <c r="J3" s="99" t="s">
        <v>12</v>
      </c>
      <c r="K3" s="99" t="s">
        <v>13</v>
      </c>
      <c r="L3" s="99" t="s">
        <v>14</v>
      </c>
      <c r="M3" s="99" t="s">
        <v>15</v>
      </c>
      <c r="N3" s="99" t="s">
        <v>16</v>
      </c>
      <c r="O3" s="99" t="s">
        <v>4</v>
      </c>
      <c r="P3" s="48"/>
    </row>
    <row r="4" spans="2:19" hidden="1">
      <c r="B4" s="53">
        <v>2006</v>
      </c>
      <c r="C4" s="53">
        <v>93</v>
      </c>
      <c r="D4" s="53">
        <v>133</v>
      </c>
      <c r="E4" s="53">
        <v>393</v>
      </c>
      <c r="F4" s="53">
        <v>804</v>
      </c>
      <c r="G4" s="53">
        <v>787</v>
      </c>
      <c r="H4" s="53">
        <v>708</v>
      </c>
      <c r="I4" s="53">
        <v>655</v>
      </c>
      <c r="J4" s="53">
        <v>503</v>
      </c>
      <c r="K4" s="53">
        <v>360</v>
      </c>
      <c r="L4" s="53">
        <v>242</v>
      </c>
      <c r="M4" s="53">
        <v>173</v>
      </c>
      <c r="N4" s="53">
        <v>264</v>
      </c>
      <c r="O4" s="53">
        <v>5115</v>
      </c>
      <c r="P4" s="48"/>
    </row>
    <row r="5" spans="2:19" s="9" customFormat="1" hidden="1">
      <c r="B5" s="52">
        <v>2007</v>
      </c>
      <c r="C5" s="52">
        <v>227</v>
      </c>
      <c r="D5" s="52">
        <v>244</v>
      </c>
      <c r="E5" s="52">
        <v>762</v>
      </c>
      <c r="F5" s="52">
        <v>1121</v>
      </c>
      <c r="G5" s="52">
        <v>1095</v>
      </c>
      <c r="H5" s="52">
        <v>910</v>
      </c>
      <c r="I5" s="52">
        <v>944</v>
      </c>
      <c r="J5" s="52">
        <v>862</v>
      </c>
      <c r="K5" s="52">
        <v>484</v>
      </c>
      <c r="L5" s="52">
        <v>386</v>
      </c>
      <c r="M5" s="52">
        <v>171</v>
      </c>
      <c r="N5" s="52">
        <v>368</v>
      </c>
      <c r="O5" s="53">
        <v>7574</v>
      </c>
      <c r="P5" s="51"/>
      <c r="S5" s="101"/>
    </row>
    <row r="6" spans="2:19" s="9" customFormat="1">
      <c r="B6" s="52">
        <v>2020</v>
      </c>
      <c r="C6" s="179">
        <v>649</v>
      </c>
      <c r="D6" s="179">
        <v>863</v>
      </c>
      <c r="E6" s="179">
        <v>807</v>
      </c>
      <c r="F6" s="179">
        <v>811</v>
      </c>
      <c r="G6" s="179">
        <v>1953</v>
      </c>
      <c r="H6" s="179">
        <v>2303</v>
      </c>
      <c r="I6" s="179">
        <v>2338</v>
      </c>
      <c r="J6" s="179">
        <v>1964</v>
      </c>
      <c r="K6" s="179">
        <v>1552</v>
      </c>
      <c r="L6" s="179">
        <v>952</v>
      </c>
      <c r="M6" s="179">
        <v>1104</v>
      </c>
      <c r="N6" s="179">
        <v>3044</v>
      </c>
      <c r="O6" s="177">
        <v>19171</v>
      </c>
      <c r="P6" s="54"/>
      <c r="S6" s="101"/>
    </row>
    <row r="7" spans="2:19" s="9" customFormat="1">
      <c r="B7" s="52">
        <v>2021</v>
      </c>
      <c r="C7" s="179">
        <v>301</v>
      </c>
      <c r="D7" s="179">
        <v>401</v>
      </c>
      <c r="E7" s="179">
        <v>902</v>
      </c>
      <c r="F7" s="179">
        <v>1140</v>
      </c>
      <c r="G7" s="179">
        <v>1457</v>
      </c>
      <c r="H7" s="179">
        <v>1691</v>
      </c>
      <c r="I7" s="179">
        <v>1693</v>
      </c>
      <c r="J7" s="179">
        <v>1475</v>
      </c>
      <c r="K7" s="179">
        <v>1097</v>
      </c>
      <c r="L7" s="179">
        <v>849</v>
      </c>
      <c r="M7" s="179">
        <v>671</v>
      </c>
      <c r="N7" s="179">
        <v>1033</v>
      </c>
      <c r="O7" s="177">
        <v>18340</v>
      </c>
      <c r="P7" s="54"/>
      <c r="S7" s="101"/>
    </row>
    <row r="8" spans="2:19" s="9" customFormat="1">
      <c r="B8" s="52">
        <v>2022</v>
      </c>
      <c r="C8" s="179">
        <v>355</v>
      </c>
      <c r="D8" s="179">
        <v>496</v>
      </c>
      <c r="E8" s="179">
        <v>1041</v>
      </c>
      <c r="F8" s="179">
        <v>1207</v>
      </c>
      <c r="G8" s="179">
        <v>1469</v>
      </c>
      <c r="H8" s="179">
        <v>1513</v>
      </c>
      <c r="I8" s="179">
        <v>1390</v>
      </c>
      <c r="J8" s="179">
        <v>1276</v>
      </c>
      <c r="K8" s="179">
        <v>965</v>
      </c>
      <c r="L8" s="179">
        <v>697</v>
      </c>
      <c r="M8" s="179">
        <v>562</v>
      </c>
      <c r="N8" s="179">
        <v>443</v>
      </c>
      <c r="O8" s="177">
        <v>11414</v>
      </c>
      <c r="P8" s="54"/>
      <c r="S8" s="101"/>
    </row>
    <row r="9" spans="2:19" s="9" customFormat="1">
      <c r="B9" s="52">
        <v>2023</v>
      </c>
      <c r="C9" s="179">
        <v>440</v>
      </c>
      <c r="D9" s="179">
        <v>501</v>
      </c>
      <c r="E9" s="179">
        <v>912</v>
      </c>
      <c r="F9" s="179">
        <v>1115</v>
      </c>
      <c r="G9" s="179">
        <v>1291</v>
      </c>
      <c r="H9" s="179">
        <v>1359</v>
      </c>
      <c r="I9" s="179">
        <v>1269</v>
      </c>
      <c r="J9" s="179">
        <v>1244</v>
      </c>
      <c r="K9" s="179">
        <v>1153</v>
      </c>
      <c r="L9" s="179">
        <v>813</v>
      </c>
      <c r="M9" s="179">
        <v>482</v>
      </c>
      <c r="N9" s="179">
        <v>282</v>
      </c>
      <c r="O9" s="177">
        <v>10861</v>
      </c>
      <c r="P9" s="54"/>
      <c r="S9" s="101"/>
    </row>
    <row r="10" spans="2:19" s="9" customFormat="1">
      <c r="B10" s="52">
        <v>2024</v>
      </c>
      <c r="C10" s="179">
        <v>381</v>
      </c>
      <c r="D10" s="179">
        <v>660</v>
      </c>
      <c r="E10" s="179">
        <v>1134</v>
      </c>
      <c r="F10" s="179">
        <v>1545</v>
      </c>
      <c r="G10" s="179">
        <v>1609</v>
      </c>
      <c r="H10" s="179">
        <v>1648</v>
      </c>
      <c r="I10" s="179">
        <v>1808</v>
      </c>
      <c r="J10" s="179">
        <v>1593</v>
      </c>
      <c r="K10" s="179">
        <v>1244</v>
      </c>
      <c r="L10" s="179">
        <v>1010</v>
      </c>
      <c r="M10" s="179">
        <v>569</v>
      </c>
      <c r="N10" s="179">
        <v>541</v>
      </c>
      <c r="O10" s="177">
        <v>13742</v>
      </c>
      <c r="P10" s="54"/>
      <c r="S10" s="101"/>
    </row>
    <row r="11" spans="2:19">
      <c r="B11" s="102">
        <v>2025</v>
      </c>
      <c r="C11" s="178">
        <v>553</v>
      </c>
      <c r="D11" s="178">
        <v>586</v>
      </c>
      <c r="E11" s="178">
        <v>1274</v>
      </c>
      <c r="F11" s="178">
        <v>1725</v>
      </c>
      <c r="G11" s="178">
        <v>1783</v>
      </c>
      <c r="H11" s="102">
        <v>1862</v>
      </c>
      <c r="I11" s="178">
        <v>1931</v>
      </c>
      <c r="J11" s="178"/>
      <c r="K11" s="178"/>
      <c r="L11" s="178"/>
      <c r="M11" s="178"/>
      <c r="N11" s="178"/>
      <c r="O11" s="178">
        <v>9714</v>
      </c>
      <c r="P11" s="8"/>
    </row>
    <row r="12" spans="2:19">
      <c r="B12" s="55" t="s">
        <v>120</v>
      </c>
      <c r="C12" s="103">
        <v>0.45144356955380571</v>
      </c>
      <c r="D12" s="103">
        <v>-0.11212121212121207</v>
      </c>
      <c r="E12" s="103">
        <v>0.12345679012345689</v>
      </c>
      <c r="F12" s="103">
        <v>0.11650485436893199</v>
      </c>
      <c r="G12" s="103">
        <v>0.10814170292106895</v>
      </c>
      <c r="H12" s="103">
        <v>0.12985436893203883</v>
      </c>
      <c r="I12" s="103">
        <v>6.8030973451327359E-2</v>
      </c>
      <c r="J12" s="103"/>
      <c r="K12" s="103"/>
      <c r="L12" s="103"/>
      <c r="M12" s="103"/>
      <c r="N12" s="103"/>
      <c r="O12" s="104">
        <v>0.10574843483210028</v>
      </c>
    </row>
    <row r="13" spans="2:19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5"/>
    </row>
    <row r="14" spans="2:19" ht="24" customHeight="1">
      <c r="B14" s="220" t="s">
        <v>5</v>
      </c>
      <c r="C14" s="236" t="str">
        <f>'R_MC NEW 2025vs2024'!C14:D14</f>
        <v>JULY</v>
      </c>
      <c r="D14" s="236"/>
      <c r="E14" s="237" t="s">
        <v>30</v>
      </c>
      <c r="F14" s="238" t="str">
        <f>'R_PTW 2025vs2024'!F9:G9</f>
        <v>JANUARY-JULY</v>
      </c>
      <c r="G14" s="238"/>
      <c r="H14" s="237" t="s">
        <v>30</v>
      </c>
      <c r="I14" s="8"/>
      <c r="J14" s="8"/>
      <c r="K14" s="8"/>
      <c r="L14" s="8"/>
      <c r="M14" s="8"/>
      <c r="N14" s="8"/>
      <c r="O14" s="105"/>
    </row>
    <row r="15" spans="2:19" ht="21" customHeight="1">
      <c r="B15" s="220"/>
      <c r="C15" s="60">
        <f>'R_MC NEW 2025vs2024'!C15</f>
        <v>2025</v>
      </c>
      <c r="D15" s="60">
        <f>'R_MC NEW 2025vs2024'!D15</f>
        <v>2024</v>
      </c>
      <c r="E15" s="237"/>
      <c r="F15" s="60">
        <f>'R_MC NEW 2025vs2024'!F15</f>
        <v>2025</v>
      </c>
      <c r="G15" s="60">
        <f>'R_MC NEW 2025vs2024'!G15</f>
        <v>2024</v>
      </c>
      <c r="H15" s="237"/>
      <c r="I15" s="8"/>
      <c r="J15" s="8"/>
      <c r="K15" s="8"/>
      <c r="L15" s="8"/>
      <c r="M15" s="8"/>
      <c r="N15" s="8"/>
      <c r="O15" s="105"/>
    </row>
    <row r="16" spans="2:19" ht="19.5" customHeight="1">
      <c r="B16" s="106" t="s">
        <v>35</v>
      </c>
      <c r="C16" s="62">
        <v>1862</v>
      </c>
      <c r="D16" s="62">
        <v>1648</v>
      </c>
      <c r="E16" s="63">
        <v>0.12985436893203883</v>
      </c>
      <c r="F16" s="62">
        <v>7783</v>
      </c>
      <c r="G16" s="61">
        <v>6977</v>
      </c>
      <c r="H16" s="63">
        <v>0.11552243084420244</v>
      </c>
      <c r="I16" s="8"/>
      <c r="J16" s="8"/>
      <c r="K16" s="8"/>
      <c r="L16" s="8"/>
      <c r="M16" s="8"/>
      <c r="N16" s="8"/>
      <c r="O16" s="105"/>
    </row>
    <row r="42" spans="2:15">
      <c r="B42" s="235" t="s">
        <v>66</v>
      </c>
      <c r="C42" s="235"/>
      <c r="D42" s="235"/>
      <c r="E42" s="235"/>
      <c r="F42" s="235"/>
      <c r="G42" s="235"/>
      <c r="H42" s="235"/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107">
        <v>316</v>
      </c>
      <c r="D49" s="108">
        <v>531</v>
      </c>
      <c r="E49" s="108">
        <v>826</v>
      </c>
      <c r="F49" s="108">
        <v>728</v>
      </c>
      <c r="G49" s="108">
        <v>677</v>
      </c>
      <c r="H49" s="108">
        <v>632</v>
      </c>
      <c r="I49" s="108">
        <v>583</v>
      </c>
      <c r="J49" s="108">
        <v>390</v>
      </c>
      <c r="K49" s="108">
        <v>402</v>
      </c>
      <c r="L49" s="109">
        <v>205</v>
      </c>
      <c r="M49" s="110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111" t="e">
        <v>#DIV/0!</v>
      </c>
    </row>
    <row r="51" spans="2:16" hidden="1">
      <c r="B51" t="s">
        <v>32</v>
      </c>
      <c r="C51">
        <v>171</v>
      </c>
      <c r="D51">
        <v>277</v>
      </c>
      <c r="E51">
        <v>688</v>
      </c>
      <c r="F51">
        <v>849</v>
      </c>
      <c r="O51">
        <v>1985</v>
      </c>
    </row>
    <row r="52" spans="2:16" ht="12.75" hidden="1" customHeight="1">
      <c r="C52">
        <v>0.70954356846473032</v>
      </c>
      <c r="D52">
        <v>0.9264214046822743</v>
      </c>
      <c r="E52">
        <v>0.71443406022845279</v>
      </c>
      <c r="F52">
        <v>0.57326130992572588</v>
      </c>
      <c r="G52">
        <v>0</v>
      </c>
      <c r="H52">
        <v>0</v>
      </c>
      <c r="I52" t="e">
        <v>#DIV/0!</v>
      </c>
      <c r="J52" t="e">
        <v>#DIV/0!</v>
      </c>
      <c r="K52" t="e">
        <v>#DIV/0!</v>
      </c>
      <c r="L52" t="e">
        <v>#DIV/0!</v>
      </c>
      <c r="M52" t="e">
        <v>#DIV/0!</v>
      </c>
      <c r="N52" t="e">
        <v>#DIV/0!</v>
      </c>
      <c r="O52">
        <v>0.35541629364368843</v>
      </c>
    </row>
    <row r="53" spans="2:16" ht="12.75" hidden="1" customHeight="1"/>
  </sheetData>
  <mergeCells count="7">
    <mergeCell ref="B42:H42"/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14"/>
  <sheetViews>
    <sheetView showGridLines="0" zoomScale="90" zoomScaleNormal="90" workbookViewId="0">
      <selection activeCell="L47" sqref="L47"/>
    </sheetView>
  </sheetViews>
  <sheetFormatPr defaultColWidth="9.109375" defaultRowHeight="13.2"/>
  <cols>
    <col min="1" max="1" width="2" style="5" customWidth="1"/>
    <col min="2" max="2" width="8.109375" style="5" bestFit="1" customWidth="1"/>
    <col min="3" max="3" width="17.33203125" style="5" bestFit="1" customWidth="1"/>
    <col min="4" max="5" width="10.44140625" style="5" customWidth="1"/>
    <col min="6" max="7" width="9.109375" style="5"/>
    <col min="8" max="8" width="11.44140625" style="5" customWidth="1"/>
    <col min="9" max="9" width="11" style="5" customWidth="1"/>
    <col min="10" max="16384" width="9.109375" style="5"/>
  </cols>
  <sheetData>
    <row r="1" spans="2:12">
      <c r="B1" s="241"/>
      <c r="C1" s="241"/>
      <c r="D1" s="241"/>
      <c r="E1" s="241"/>
      <c r="F1" s="241"/>
      <c r="G1" s="241"/>
      <c r="H1" s="241"/>
      <c r="I1" s="112"/>
      <c r="J1" s="112"/>
      <c r="K1" s="112"/>
      <c r="L1" s="112"/>
    </row>
    <row r="2" spans="2:12" ht="13.8">
      <c r="B2" s="225" t="s">
        <v>124</v>
      </c>
      <c r="C2" s="225"/>
      <c r="D2" s="225"/>
      <c r="E2" s="225"/>
      <c r="F2" s="225"/>
      <c r="G2" s="225"/>
      <c r="H2" s="225"/>
      <c r="I2" s="242"/>
      <c r="J2" s="242"/>
      <c r="K2" s="242"/>
      <c r="L2" s="242"/>
    </row>
    <row r="3" spans="2:12" ht="24" customHeight="1">
      <c r="B3" s="226" t="s">
        <v>49</v>
      </c>
      <c r="C3" s="227" t="s">
        <v>50</v>
      </c>
      <c r="D3" s="227" t="str">
        <f>'R_MC 2025 rankings'!D3:H3</f>
        <v>January-July</v>
      </c>
      <c r="E3" s="227"/>
      <c r="F3" s="227"/>
      <c r="G3" s="227"/>
      <c r="H3" s="227"/>
      <c r="I3" s="113"/>
      <c r="J3" s="114"/>
      <c r="K3" s="114"/>
      <c r="L3" s="114"/>
    </row>
    <row r="4" spans="2:12">
      <c r="B4" s="226"/>
      <c r="C4" s="227"/>
      <c r="D4" s="73">
        <v>2025</v>
      </c>
      <c r="E4" s="73" t="s">
        <v>52</v>
      </c>
      <c r="F4" s="73">
        <v>2024</v>
      </c>
      <c r="G4" s="73" t="s">
        <v>52</v>
      </c>
      <c r="H4" s="73" t="s">
        <v>53</v>
      </c>
      <c r="J4" s="6"/>
      <c r="K4" s="6"/>
      <c r="L4" s="6"/>
    </row>
    <row r="5" spans="2:12">
      <c r="B5" s="159">
        <v>1</v>
      </c>
      <c r="C5" s="160" t="s">
        <v>26</v>
      </c>
      <c r="D5" s="161">
        <v>1953</v>
      </c>
      <c r="E5" s="72">
        <v>0.20105003088326126</v>
      </c>
      <c r="F5" s="161">
        <v>1870</v>
      </c>
      <c r="G5" s="72">
        <v>0.21286283437677861</v>
      </c>
      <c r="H5" s="115">
        <v>4.4385026737967959E-2</v>
      </c>
      <c r="J5" s="6"/>
      <c r="K5" s="6"/>
      <c r="L5" s="6"/>
    </row>
    <row r="6" spans="2:12">
      <c r="B6" s="162">
        <v>2</v>
      </c>
      <c r="C6" s="163" t="s">
        <v>41</v>
      </c>
      <c r="D6" s="164">
        <v>1933</v>
      </c>
      <c r="E6" s="74">
        <v>0.19899114679843524</v>
      </c>
      <c r="F6" s="164">
        <v>1224</v>
      </c>
      <c r="G6" s="74">
        <v>0.13932840068298236</v>
      </c>
      <c r="H6" s="116">
        <v>0.57924836601307184</v>
      </c>
      <c r="J6" s="6"/>
      <c r="K6" s="6"/>
      <c r="L6" s="6"/>
    </row>
    <row r="7" spans="2:12">
      <c r="B7" s="159">
        <v>3</v>
      </c>
      <c r="C7" s="160" t="s">
        <v>107</v>
      </c>
      <c r="D7" s="161">
        <v>1061</v>
      </c>
      <c r="E7" s="72">
        <v>0.10922380070002059</v>
      </c>
      <c r="F7" s="161">
        <v>338</v>
      </c>
      <c r="G7" s="72">
        <v>3.8474672737620945E-2</v>
      </c>
      <c r="H7" s="115">
        <v>2.13905325443787</v>
      </c>
      <c r="J7" s="6"/>
      <c r="K7" s="6"/>
      <c r="L7" s="6"/>
    </row>
    <row r="8" spans="2:12">
      <c r="B8" s="162">
        <v>4</v>
      </c>
      <c r="C8" s="163" t="s">
        <v>73</v>
      </c>
      <c r="D8" s="164">
        <v>784</v>
      </c>
      <c r="E8" s="74">
        <v>8.070825612518015E-2</v>
      </c>
      <c r="F8" s="164">
        <v>789</v>
      </c>
      <c r="G8" s="74">
        <v>8.9812179852020488E-2</v>
      </c>
      <c r="H8" s="116">
        <v>-6.3371356147021718E-3</v>
      </c>
      <c r="J8" s="6"/>
      <c r="K8" s="6"/>
      <c r="L8" s="6"/>
    </row>
    <row r="9" spans="2:12">
      <c r="B9" s="159">
        <v>5</v>
      </c>
      <c r="C9" s="160" t="s">
        <v>85</v>
      </c>
      <c r="D9" s="161">
        <v>498</v>
      </c>
      <c r="E9" s="72">
        <v>5.1266213712168003E-2</v>
      </c>
      <c r="F9" s="161">
        <v>527</v>
      </c>
      <c r="G9" s="72">
        <v>5.9988616960728512E-2</v>
      </c>
      <c r="H9" s="115">
        <v>-5.502846299810249E-2</v>
      </c>
      <c r="J9" s="6"/>
      <c r="K9" s="6"/>
      <c r="L9" s="6"/>
    </row>
    <row r="10" spans="2:12">
      <c r="B10" s="162">
        <v>6</v>
      </c>
      <c r="C10" s="163" t="s">
        <v>64</v>
      </c>
      <c r="D10" s="164">
        <v>467</v>
      </c>
      <c r="E10" s="74">
        <v>4.8074943380687664E-2</v>
      </c>
      <c r="F10" s="164">
        <v>643</v>
      </c>
      <c r="G10" s="74">
        <v>7.3192942515651685E-2</v>
      </c>
      <c r="H10" s="116">
        <v>-0.27371695178849142</v>
      </c>
      <c r="J10" s="6"/>
      <c r="K10" s="6"/>
      <c r="L10" s="6"/>
    </row>
    <row r="11" spans="2:12">
      <c r="B11" s="159">
        <v>7</v>
      </c>
      <c r="C11" s="160" t="s">
        <v>149</v>
      </c>
      <c r="D11" s="161">
        <v>283</v>
      </c>
      <c r="E11" s="72">
        <v>2.9133209800288242E-2</v>
      </c>
      <c r="F11" s="161">
        <v>164</v>
      </c>
      <c r="G11" s="72">
        <v>1.86681844052362E-2</v>
      </c>
      <c r="H11" s="115">
        <v>0.72560975609756095</v>
      </c>
      <c r="J11" s="6"/>
      <c r="K11" s="6"/>
      <c r="L11" s="6"/>
    </row>
    <row r="12" spans="2:12">
      <c r="B12" s="162">
        <v>8</v>
      </c>
      <c r="C12" s="163" t="s">
        <v>151</v>
      </c>
      <c r="D12" s="164">
        <v>273</v>
      </c>
      <c r="E12" s="74">
        <v>2.8103767757875233E-2</v>
      </c>
      <c r="F12" s="164">
        <v>237</v>
      </c>
      <c r="G12" s="74">
        <v>2.6977803073420605E-2</v>
      </c>
      <c r="H12" s="116">
        <v>0.15189873417721511</v>
      </c>
      <c r="J12" s="6"/>
      <c r="K12" s="6"/>
      <c r="L12" s="6"/>
    </row>
    <row r="13" spans="2:12">
      <c r="B13" s="159">
        <v>9</v>
      </c>
      <c r="C13" s="160" t="s">
        <v>108</v>
      </c>
      <c r="D13" s="161">
        <v>213</v>
      </c>
      <c r="E13" s="72">
        <v>2.1927115503397158E-2</v>
      </c>
      <c r="F13" s="161">
        <v>171</v>
      </c>
      <c r="G13" s="72">
        <v>1.9464997154240181E-2</v>
      </c>
      <c r="H13" s="115">
        <v>0.2456140350877194</v>
      </c>
      <c r="J13" s="6"/>
      <c r="K13" s="6"/>
      <c r="L13" s="6"/>
    </row>
    <row r="14" spans="2:12">
      <c r="B14" s="162">
        <v>10</v>
      </c>
      <c r="C14" s="163" t="s">
        <v>155</v>
      </c>
      <c r="D14" s="164">
        <v>136</v>
      </c>
      <c r="E14" s="74">
        <v>1.4000411776816966E-2</v>
      </c>
      <c r="F14" s="164">
        <v>154</v>
      </c>
      <c r="G14" s="74">
        <v>1.752988047808765E-2</v>
      </c>
      <c r="H14" s="116">
        <v>-0.11688311688311692</v>
      </c>
      <c r="J14" s="6"/>
      <c r="K14" s="6"/>
      <c r="L14" s="6"/>
    </row>
    <row r="15" spans="2:12">
      <c r="B15" s="232" t="s">
        <v>82</v>
      </c>
      <c r="C15" s="232"/>
      <c r="D15" s="89">
        <v>7601</v>
      </c>
      <c r="E15" s="90">
        <v>0.78247889643813062</v>
      </c>
      <c r="F15" s="89">
        <v>6117</v>
      </c>
      <c r="G15" s="90">
        <v>0.69630051223676726</v>
      </c>
      <c r="H15" s="91">
        <v>0.24260258296550608</v>
      </c>
    </row>
    <row r="16" spans="2:12">
      <c r="B16" s="232" t="s">
        <v>81</v>
      </c>
      <c r="C16" s="232"/>
      <c r="D16" s="89">
        <v>2113</v>
      </c>
      <c r="E16" s="90">
        <v>0.21752110356186946</v>
      </c>
      <c r="F16" s="89">
        <v>2668</v>
      </c>
      <c r="G16" s="90">
        <v>0.3036994877632328</v>
      </c>
      <c r="H16" s="91">
        <v>-0.20802098950524739</v>
      </c>
      <c r="I16" s="117"/>
    </row>
    <row r="17" spans="2:8">
      <c r="B17" s="233" t="s">
        <v>4</v>
      </c>
      <c r="C17" s="233"/>
      <c r="D17" s="165">
        <v>9714</v>
      </c>
      <c r="E17" s="92">
        <v>0.99999999999999911</v>
      </c>
      <c r="F17" s="165">
        <v>8785</v>
      </c>
      <c r="G17" s="92">
        <v>0.99999999999999944</v>
      </c>
      <c r="H17" s="166">
        <v>0.10574843483210028</v>
      </c>
    </row>
    <row r="18" spans="2:8" ht="12.75" customHeight="1">
      <c r="B18" s="239" t="s">
        <v>66</v>
      </c>
      <c r="C18" s="239"/>
      <c r="D18" s="239"/>
      <c r="E18" s="239"/>
      <c r="F18" s="239"/>
      <c r="G18" s="239"/>
      <c r="H18" s="239"/>
    </row>
    <row r="19" spans="2:8">
      <c r="B19" s="240" t="s">
        <v>39</v>
      </c>
      <c r="C19" s="240"/>
      <c r="D19" s="240"/>
      <c r="E19" s="240"/>
      <c r="F19" s="240"/>
      <c r="G19" s="240"/>
      <c r="H19" s="240"/>
    </row>
    <row r="20" spans="2:8">
      <c r="B20" s="240"/>
      <c r="C20" s="240"/>
      <c r="D20" s="240"/>
      <c r="E20" s="240"/>
      <c r="F20" s="240"/>
      <c r="G20" s="240"/>
      <c r="H20" s="240"/>
    </row>
    <row r="22" spans="2:8">
      <c r="C22" s="118"/>
    </row>
    <row r="26" spans="2:8">
      <c r="C26" s="118"/>
    </row>
    <row r="28" spans="2:8">
      <c r="C28" s="118"/>
    </row>
    <row r="33" spans="3:3">
      <c r="C33" s="118"/>
    </row>
    <row r="39" spans="3:3">
      <c r="C39" s="118"/>
    </row>
    <row r="43" spans="3:3">
      <c r="C43" s="118"/>
    </row>
    <row r="47" spans="3:3">
      <c r="C47" s="118"/>
    </row>
    <row r="52" spans="3:3">
      <c r="C52" s="118"/>
    </row>
    <row r="58" spans="3:3">
      <c r="C58" s="118"/>
    </row>
    <row r="71" spans="3:3">
      <c r="C71" s="118"/>
    </row>
    <row r="95" spans="3:3">
      <c r="C95" s="118"/>
    </row>
    <row r="107" spans="3:3">
      <c r="C107" s="118"/>
    </row>
    <row r="110" spans="3:3">
      <c r="C110" s="118"/>
    </row>
    <row r="111" spans="3:3">
      <c r="C111" s="118"/>
    </row>
    <row r="114" spans="3:3">
      <c r="C114" s="118"/>
    </row>
  </sheetData>
  <mergeCells count="11">
    <mergeCell ref="I2:L2"/>
    <mergeCell ref="B3:B4"/>
    <mergeCell ref="C3:C4"/>
    <mergeCell ref="D3:H3"/>
    <mergeCell ref="B15:C15"/>
    <mergeCell ref="B16:C16"/>
    <mergeCell ref="B17:C17"/>
    <mergeCell ref="B18:H18"/>
    <mergeCell ref="B19:H20"/>
    <mergeCell ref="B1:H1"/>
    <mergeCell ref="B2:H2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90" zoomScaleNormal="90" workbookViewId="0">
      <selection activeCell="L47" sqref="L47"/>
    </sheetView>
  </sheetViews>
  <sheetFormatPr defaultRowHeight="13.2"/>
  <cols>
    <col min="1" max="1" width="2" customWidth="1"/>
    <col min="2" max="2" width="28.5546875" customWidth="1"/>
    <col min="3" max="14" width="11.33203125" bestFit="1" customWidth="1"/>
    <col min="15" max="15" width="10.33203125" customWidth="1"/>
    <col min="21" max="21" width="20.10937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9" t="s">
        <v>123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119" t="s">
        <v>5</v>
      </c>
      <c r="C2" s="100" t="s">
        <v>6</v>
      </c>
      <c r="D2" s="100" t="s">
        <v>7</v>
      </c>
      <c r="E2" s="99" t="s">
        <v>1</v>
      </c>
      <c r="F2" s="99" t="s">
        <v>8</v>
      </c>
      <c r="G2" s="99" t="s">
        <v>9</v>
      </c>
      <c r="H2" s="99" t="s">
        <v>10</v>
      </c>
      <c r="I2" s="99" t="s">
        <v>11</v>
      </c>
      <c r="J2" s="99" t="s">
        <v>12</v>
      </c>
      <c r="K2" s="99" t="s">
        <v>13</v>
      </c>
      <c r="L2" s="99" t="s">
        <v>14</v>
      </c>
      <c r="M2" s="99" t="s">
        <v>15</v>
      </c>
      <c r="N2" s="99" t="s">
        <v>16</v>
      </c>
      <c r="O2" s="99" t="s">
        <v>4</v>
      </c>
    </row>
    <row r="3" spans="2:35" ht="15.75" customHeight="1">
      <c r="B3" s="106" t="s">
        <v>3</v>
      </c>
      <c r="C3" s="177">
        <v>5209</v>
      </c>
      <c r="D3" s="177">
        <v>6125</v>
      </c>
      <c r="E3" s="177">
        <v>9958</v>
      </c>
      <c r="F3" s="177">
        <v>11370</v>
      </c>
      <c r="G3" s="177">
        <v>9845</v>
      </c>
      <c r="H3" s="53">
        <v>9692</v>
      </c>
      <c r="I3" s="177">
        <v>10305</v>
      </c>
      <c r="J3" s="177"/>
      <c r="K3" s="177"/>
      <c r="L3" s="177"/>
      <c r="M3" s="177"/>
      <c r="N3" s="177"/>
      <c r="O3" s="177">
        <v>62504</v>
      </c>
      <c r="P3" s="8">
        <v>0.89411442649876816</v>
      </c>
    </row>
    <row r="4" spans="2:35" ht="15.75" customHeight="1">
      <c r="B4" s="106" t="s">
        <v>2</v>
      </c>
      <c r="C4" s="177">
        <v>687</v>
      </c>
      <c r="D4" s="177">
        <v>722</v>
      </c>
      <c r="E4" s="177">
        <v>1144</v>
      </c>
      <c r="F4" s="177">
        <v>1315</v>
      </c>
      <c r="G4" s="177">
        <v>1235</v>
      </c>
      <c r="H4" s="53">
        <v>1204</v>
      </c>
      <c r="I4" s="177">
        <v>1352</v>
      </c>
      <c r="J4" s="177"/>
      <c r="K4" s="177"/>
      <c r="L4" s="177"/>
      <c r="M4" s="177"/>
      <c r="N4" s="177"/>
      <c r="O4" s="177">
        <v>7659</v>
      </c>
      <c r="P4" s="8">
        <v>0.10588557350123186</v>
      </c>
    </row>
    <row r="5" spans="2:35">
      <c r="B5" s="120" t="s">
        <v>92</v>
      </c>
      <c r="C5" s="178">
        <v>5896</v>
      </c>
      <c r="D5" s="178">
        <v>6847</v>
      </c>
      <c r="E5" s="178">
        <v>11102</v>
      </c>
      <c r="F5" s="178">
        <v>12685</v>
      </c>
      <c r="G5" s="178">
        <v>11080</v>
      </c>
      <c r="H5" s="102">
        <v>10896</v>
      </c>
      <c r="I5" s="178">
        <v>11657</v>
      </c>
      <c r="J5" s="178"/>
      <c r="K5" s="178"/>
      <c r="L5" s="178"/>
      <c r="M5" s="178"/>
      <c r="N5" s="178"/>
      <c r="O5" s="178">
        <v>70163</v>
      </c>
      <c r="P5" s="8">
        <v>1</v>
      </c>
    </row>
    <row r="6" spans="2:35" ht="15.75" customHeight="1">
      <c r="B6" s="121" t="s">
        <v>93</v>
      </c>
      <c r="C6" s="122">
        <v>0.27096356973485669</v>
      </c>
      <c r="D6" s="122">
        <v>0.16129579375848024</v>
      </c>
      <c r="E6" s="122">
        <v>0.62144004673579678</v>
      </c>
      <c r="F6" s="122">
        <v>0.14258692127544581</v>
      </c>
      <c r="G6" s="122">
        <v>-0.12652739456050455</v>
      </c>
      <c r="H6" s="122">
        <v>-1.6606498194945862E-2</v>
      </c>
      <c r="I6" s="122">
        <v>6.9842143906020615E-2</v>
      </c>
      <c r="J6" s="122"/>
      <c r="K6" s="122"/>
      <c r="L6" s="122"/>
      <c r="M6" s="122"/>
      <c r="N6" s="122"/>
      <c r="O6" s="123"/>
      <c r="U6" s="40"/>
      <c r="V6" s="40"/>
      <c r="W6" s="40"/>
      <c r="X6" s="41"/>
      <c r="Y6" s="41"/>
      <c r="Z6" s="31"/>
      <c r="AH6" s="3"/>
    </row>
    <row r="7" spans="2:35" ht="15.75" customHeight="1">
      <c r="B7" s="121" t="s">
        <v>94</v>
      </c>
      <c r="C7" s="124">
        <v>0.22552483891082931</v>
      </c>
      <c r="D7" s="124">
        <v>-3.8747718657868857E-2</v>
      </c>
      <c r="E7" s="124">
        <v>0.14927536231884053</v>
      </c>
      <c r="F7" s="124">
        <v>5.2609741930130349E-2</v>
      </c>
      <c r="G7" s="124">
        <v>-1.0095595461449114E-2</v>
      </c>
      <c r="H7" s="124">
        <v>5.0318102949681975E-2</v>
      </c>
      <c r="I7" s="124">
        <v>6.6221531144242229E-2</v>
      </c>
      <c r="J7" s="124"/>
      <c r="K7" s="124"/>
      <c r="L7" s="124"/>
      <c r="M7" s="124"/>
      <c r="N7" s="124"/>
      <c r="O7" s="124">
        <v>6.0745332224658055E-2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</row>
    <row r="8" spans="2:35">
      <c r="B8" s="31"/>
      <c r="C8" s="26"/>
      <c r="D8" s="31"/>
      <c r="E8" s="31"/>
      <c r="F8" s="31"/>
      <c r="O8" s="3"/>
    </row>
    <row r="9" spans="2:35" ht="28.5" customHeight="1">
      <c r="B9" s="220" t="s">
        <v>5</v>
      </c>
      <c r="C9" s="236" t="str">
        <f>'R_MP NEW 2025vs2024'!C14:D14</f>
        <v>JULY</v>
      </c>
      <c r="D9" s="236"/>
      <c r="E9" s="237" t="s">
        <v>30</v>
      </c>
      <c r="F9" s="238" t="str">
        <f>'R_PTW 2025vs2024'!F9:G9</f>
        <v>JANUARY-JULY</v>
      </c>
      <c r="G9" s="238"/>
      <c r="H9" s="237" t="s">
        <v>30</v>
      </c>
      <c r="O9" s="3"/>
    </row>
    <row r="10" spans="2:35" ht="26.25" customHeight="1">
      <c r="B10" s="220"/>
      <c r="C10" s="60">
        <f>'R_MP NEW 2025vs2024'!C15</f>
        <v>2025</v>
      </c>
      <c r="D10" s="60">
        <f>'R_MP NEW 2025vs2024'!D15</f>
        <v>2024</v>
      </c>
      <c r="E10" s="237"/>
      <c r="F10" s="60">
        <f>'R_MP NEW 2025vs2024'!F15</f>
        <v>2025</v>
      </c>
      <c r="G10" s="60">
        <f>'R_MP NEW 2025vs2024'!G15</f>
        <v>2024</v>
      </c>
      <c r="H10" s="237"/>
      <c r="I10" s="4"/>
      <c r="O10" s="3"/>
    </row>
    <row r="11" spans="2:35" ht="18" customHeight="1">
      <c r="B11" s="106" t="s">
        <v>22</v>
      </c>
      <c r="C11" s="125">
        <v>9692</v>
      </c>
      <c r="D11" s="125">
        <v>8803</v>
      </c>
      <c r="E11" s="126">
        <v>0.10098829944337151</v>
      </c>
      <c r="F11" s="125">
        <v>52199</v>
      </c>
      <c r="G11" s="106">
        <v>47661</v>
      </c>
      <c r="H11" s="126">
        <v>9.5214116363483869E-2</v>
      </c>
      <c r="I11" s="4"/>
      <c r="O11" s="3"/>
      <c r="AI11" s="8"/>
    </row>
    <row r="12" spans="2:35" ht="18" customHeight="1">
      <c r="B12" s="106" t="s">
        <v>23</v>
      </c>
      <c r="C12" s="125">
        <v>1204</v>
      </c>
      <c r="D12" s="125">
        <v>1571</v>
      </c>
      <c r="E12" s="126">
        <v>-0.23360916613621896</v>
      </c>
      <c r="F12" s="125">
        <v>6307</v>
      </c>
      <c r="G12" s="106">
        <v>7551</v>
      </c>
      <c r="H12" s="126">
        <v>-0.16474639120646273</v>
      </c>
      <c r="O12" s="3"/>
      <c r="R12" s="9"/>
      <c r="AI12" s="8"/>
    </row>
    <row r="13" spans="2:35" ht="18" customHeight="1">
      <c r="B13" s="127" t="s">
        <v>4</v>
      </c>
      <c r="C13" s="127">
        <v>10896</v>
      </c>
      <c r="D13" s="127">
        <v>10374</v>
      </c>
      <c r="E13" s="128">
        <v>5.0318102949681975E-2</v>
      </c>
      <c r="F13" s="127">
        <v>58506</v>
      </c>
      <c r="G13" s="127">
        <v>55212</v>
      </c>
      <c r="H13" s="128">
        <v>5.9660943273201372E-2</v>
      </c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84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19" t="s">
        <v>5</v>
      </c>
      <c r="C43" s="100" t="s">
        <v>6</v>
      </c>
      <c r="D43" s="100" t="s">
        <v>7</v>
      </c>
      <c r="E43" s="99" t="s">
        <v>1</v>
      </c>
      <c r="F43" s="99" t="s">
        <v>8</v>
      </c>
      <c r="G43" s="99" t="s">
        <v>9</v>
      </c>
      <c r="H43" s="99" t="s">
        <v>10</v>
      </c>
      <c r="I43" s="99" t="s">
        <v>11</v>
      </c>
      <c r="J43" s="99" t="s">
        <v>12</v>
      </c>
      <c r="K43" s="99" t="s">
        <v>13</v>
      </c>
      <c r="L43" s="99" t="s">
        <v>14</v>
      </c>
      <c r="M43" s="99" t="s">
        <v>15</v>
      </c>
      <c r="N43" s="99" t="s">
        <v>16</v>
      </c>
      <c r="O43" s="99" t="s">
        <v>4</v>
      </c>
    </row>
    <row r="44" spans="2:15">
      <c r="B44" s="106" t="s">
        <v>3</v>
      </c>
      <c r="C44" s="177">
        <v>3346</v>
      </c>
      <c r="D44" s="177">
        <v>3853</v>
      </c>
      <c r="E44" s="177">
        <v>6614</v>
      </c>
      <c r="F44" s="177">
        <v>7235</v>
      </c>
      <c r="G44" s="177">
        <v>7965</v>
      </c>
      <c r="H44" s="177">
        <v>7563</v>
      </c>
      <c r="I44" s="177">
        <v>7013</v>
      </c>
      <c r="J44" s="177">
        <v>6263</v>
      </c>
      <c r="K44" s="177">
        <v>5258</v>
      </c>
      <c r="L44" s="177">
        <v>4682</v>
      </c>
      <c r="M44" s="177">
        <v>3688</v>
      </c>
      <c r="N44" s="177">
        <v>2933</v>
      </c>
      <c r="O44" s="177">
        <f>SUM(C44:N44)</f>
        <v>66413</v>
      </c>
    </row>
    <row r="45" spans="2:15">
      <c r="B45" s="106" t="s">
        <v>2</v>
      </c>
      <c r="C45" s="177">
        <v>680</v>
      </c>
      <c r="D45" s="177">
        <v>775</v>
      </c>
      <c r="E45" s="177">
        <v>1151</v>
      </c>
      <c r="F45" s="177">
        <v>1215</v>
      </c>
      <c r="G45" s="177">
        <v>1463</v>
      </c>
      <c r="H45" s="177">
        <v>1414</v>
      </c>
      <c r="I45" s="177">
        <v>1371</v>
      </c>
      <c r="J45" s="177">
        <v>1449</v>
      </c>
      <c r="K45" s="177">
        <v>1172</v>
      </c>
      <c r="L45" s="177">
        <v>919</v>
      </c>
      <c r="M45" s="177">
        <v>648</v>
      </c>
      <c r="N45" s="177">
        <v>460</v>
      </c>
      <c r="O45" s="177">
        <f>SUM(C45:N45)</f>
        <v>12717</v>
      </c>
    </row>
    <row r="46" spans="2:15">
      <c r="B46" s="120" t="s">
        <v>83</v>
      </c>
      <c r="C46" s="178">
        <f>SUM(C44:C45)</f>
        <v>4026</v>
      </c>
      <c r="D46" s="178">
        <f>SUM(D44:D45)</f>
        <v>4628</v>
      </c>
      <c r="E46" s="178">
        <f>SUM(E44:E45)</f>
        <v>7765</v>
      </c>
      <c r="F46" s="178">
        <v>8450</v>
      </c>
      <c r="G46" s="178">
        <v>9428</v>
      </c>
      <c r="H46" s="178">
        <f>SUM(H44:H45)</f>
        <v>8977</v>
      </c>
      <c r="I46" s="178">
        <v>8384</v>
      </c>
      <c r="J46" s="178">
        <v>7712</v>
      </c>
      <c r="K46" s="178">
        <v>6430</v>
      </c>
      <c r="L46" s="178">
        <v>5601</v>
      </c>
      <c r="M46" s="178">
        <v>4336</v>
      </c>
      <c r="N46" s="178">
        <v>3393</v>
      </c>
      <c r="O46" s="178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="90" zoomScaleNormal="90" workbookViewId="0">
      <selection activeCell="L47" sqref="L47"/>
    </sheetView>
  </sheetViews>
  <sheetFormatPr defaultRowHeight="13.2"/>
  <cols>
    <col min="1" max="1" width="1.88671875" customWidth="1"/>
    <col min="2" max="2" width="18.33203125" customWidth="1"/>
    <col min="3" max="15" width="9.33203125" customWidth="1"/>
    <col min="16" max="16" width="12" customWidth="1"/>
    <col min="17" max="17" width="12.33203125" bestFit="1" customWidth="1"/>
    <col min="19" max="19" width="9.33203125" bestFit="1" customWidth="1"/>
  </cols>
  <sheetData>
    <row r="2" spans="2:19" ht="25.5" customHeight="1">
      <c r="B2" s="218" t="s">
        <v>128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 ht="21" customHeight="1">
      <c r="B3" s="247" t="s">
        <v>3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46"/>
    </row>
    <row r="4" spans="2:19" ht="13.5" customHeight="1">
      <c r="B4" s="129"/>
      <c r="C4" s="129" t="s">
        <v>6</v>
      </c>
      <c r="D4" s="129" t="s">
        <v>7</v>
      </c>
      <c r="E4" s="129" t="s">
        <v>1</v>
      </c>
      <c r="F4" s="129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9" t="s">
        <v>16</v>
      </c>
      <c r="O4" s="129" t="s">
        <v>4</v>
      </c>
      <c r="P4" s="48"/>
      <c r="S4" s="9"/>
    </row>
    <row r="5" spans="2:19" ht="13.5" customHeight="1">
      <c r="B5" s="130" t="s">
        <v>96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48"/>
      <c r="S5" s="9"/>
    </row>
    <row r="6" spans="2:19" ht="13.5" customHeight="1">
      <c r="B6" s="131" t="s">
        <v>97</v>
      </c>
      <c r="C6" s="173">
        <v>1395</v>
      </c>
      <c r="D6" s="173">
        <v>2531</v>
      </c>
      <c r="E6" s="173">
        <v>4265</v>
      </c>
      <c r="F6" s="173">
        <v>5272</v>
      </c>
      <c r="G6" s="173">
        <v>4488</v>
      </c>
      <c r="H6" s="173">
        <v>4236</v>
      </c>
      <c r="I6" s="173">
        <v>4380</v>
      </c>
      <c r="J6" s="173">
        <v>3618</v>
      </c>
      <c r="K6" s="173">
        <v>2632</v>
      </c>
      <c r="L6" s="173">
        <v>2097</v>
      </c>
      <c r="M6" s="173">
        <v>1482</v>
      </c>
      <c r="N6" s="173">
        <v>3413</v>
      </c>
      <c r="O6" s="173">
        <v>39809</v>
      </c>
      <c r="P6" s="48"/>
      <c r="S6" s="9"/>
    </row>
    <row r="7" spans="2:19" ht="13.5" customHeight="1">
      <c r="B7" s="131" t="s">
        <v>98</v>
      </c>
      <c r="C7" s="173">
        <v>4124</v>
      </c>
      <c r="D7" s="173">
        <v>6170</v>
      </c>
      <c r="E7" s="173">
        <v>8466</v>
      </c>
      <c r="F7" s="173">
        <v>10467</v>
      </c>
      <c r="G7" s="173">
        <v>9631</v>
      </c>
      <c r="H7" s="173">
        <v>8803</v>
      </c>
      <c r="I7" s="173">
        <v>9296</v>
      </c>
      <c r="J7" s="173">
        <v>7451</v>
      </c>
      <c r="K7" s="173">
        <v>6473</v>
      </c>
      <c r="L7" s="173">
        <v>5982</v>
      </c>
      <c r="M7" s="173">
        <v>4219</v>
      </c>
      <c r="N7" s="173">
        <v>4098</v>
      </c>
      <c r="O7" s="173">
        <v>85180</v>
      </c>
      <c r="P7" s="48"/>
      <c r="S7" s="9"/>
    </row>
    <row r="8" spans="2:19" ht="13.5" customHeight="1">
      <c r="B8" s="132" t="s">
        <v>99</v>
      </c>
      <c r="C8" s="174">
        <v>5519</v>
      </c>
      <c r="D8" s="174">
        <v>8701</v>
      </c>
      <c r="E8" s="174">
        <v>12731</v>
      </c>
      <c r="F8" s="174">
        <v>15739</v>
      </c>
      <c r="G8" s="174">
        <v>14119</v>
      </c>
      <c r="H8" s="174">
        <v>13039</v>
      </c>
      <c r="I8" s="174">
        <v>13676</v>
      </c>
      <c r="J8" s="174">
        <v>11069</v>
      </c>
      <c r="K8" s="174">
        <v>9105</v>
      </c>
      <c r="L8" s="174">
        <v>8079</v>
      </c>
      <c r="M8" s="174">
        <v>5701</v>
      </c>
      <c r="N8" s="174">
        <v>7511</v>
      </c>
      <c r="O8" s="174">
        <v>124989</v>
      </c>
      <c r="P8" s="48"/>
      <c r="S8" s="9"/>
    </row>
    <row r="9" spans="2:19" ht="13.5" customHeight="1">
      <c r="B9" s="130" t="s">
        <v>129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48"/>
      <c r="S9" s="9"/>
    </row>
    <row r="10" spans="2:19">
      <c r="B10" s="133" t="s">
        <v>130</v>
      </c>
      <c r="C10" s="175">
        <v>1250</v>
      </c>
      <c r="D10" s="175">
        <v>2206</v>
      </c>
      <c r="E10" s="175">
        <v>4859</v>
      </c>
      <c r="F10" s="175">
        <v>5457</v>
      </c>
      <c r="G10" s="175">
        <v>5311</v>
      </c>
      <c r="H10" s="175">
        <v>5002</v>
      </c>
      <c r="I10" s="175">
        <v>5333</v>
      </c>
      <c r="J10" s="175"/>
      <c r="K10" s="175"/>
      <c r="L10" s="175"/>
      <c r="M10" s="175"/>
      <c r="N10" s="175"/>
      <c r="O10" s="175">
        <v>29418</v>
      </c>
      <c r="P10" s="48"/>
      <c r="S10" s="9"/>
    </row>
    <row r="11" spans="2:19" s="9" customFormat="1">
      <c r="B11" s="131" t="s">
        <v>131</v>
      </c>
      <c r="C11" s="173">
        <v>5209</v>
      </c>
      <c r="D11" s="173">
        <v>6125</v>
      </c>
      <c r="E11" s="173">
        <v>9958</v>
      </c>
      <c r="F11" s="173">
        <v>11370</v>
      </c>
      <c r="G11" s="173">
        <v>9845</v>
      </c>
      <c r="H11" s="173">
        <v>9692</v>
      </c>
      <c r="I11" s="173">
        <v>10305</v>
      </c>
      <c r="J11" s="173"/>
      <c r="K11" s="173"/>
      <c r="L11" s="173"/>
      <c r="M11" s="173"/>
      <c r="N11" s="173"/>
      <c r="O11" s="173">
        <v>62504</v>
      </c>
      <c r="P11" s="51"/>
    </row>
    <row r="12" spans="2:19">
      <c r="B12" s="132" t="s">
        <v>132</v>
      </c>
      <c r="C12" s="174">
        <v>6459</v>
      </c>
      <c r="D12" s="174">
        <v>8331</v>
      </c>
      <c r="E12" s="174">
        <v>14817</v>
      </c>
      <c r="F12" s="174">
        <v>16827</v>
      </c>
      <c r="G12" s="174">
        <v>15156</v>
      </c>
      <c r="H12" s="174">
        <v>14694</v>
      </c>
      <c r="I12" s="174">
        <v>15638</v>
      </c>
      <c r="J12" s="174"/>
      <c r="K12" s="174"/>
      <c r="L12" s="174"/>
      <c r="M12" s="174"/>
      <c r="N12" s="174"/>
      <c r="O12" s="174">
        <v>91922</v>
      </c>
      <c r="P12" s="8"/>
      <c r="S12" s="9"/>
    </row>
    <row r="13" spans="2:19" ht="13.5" customHeight="1">
      <c r="B13" s="133" t="s">
        <v>17</v>
      </c>
      <c r="C13" s="134">
        <v>0.17032071027360018</v>
      </c>
      <c r="D13" s="134">
        <v>-4.2523847833582318E-2</v>
      </c>
      <c r="E13" s="134">
        <v>0.16385201476710387</v>
      </c>
      <c r="F13" s="134">
        <v>6.9127644704237934E-2</v>
      </c>
      <c r="G13" s="134">
        <v>7.3447127983568228E-2</v>
      </c>
      <c r="H13" s="134">
        <v>0.12692691157297342</v>
      </c>
      <c r="I13" s="134">
        <v>0.14346300087744956</v>
      </c>
      <c r="J13" s="134"/>
      <c r="K13" s="134"/>
      <c r="L13" s="134"/>
      <c r="M13" s="134"/>
      <c r="N13" s="134"/>
      <c r="O13" s="134">
        <v>0.1005459508644222</v>
      </c>
      <c r="P13" s="48"/>
      <c r="S13" s="9"/>
    </row>
    <row r="14" spans="2:19">
      <c r="B14" s="133" t="s">
        <v>18</v>
      </c>
      <c r="C14" s="134">
        <v>-0.10394265232974909</v>
      </c>
      <c r="D14" s="134">
        <v>-0.12840774397471355</v>
      </c>
      <c r="E14" s="134">
        <v>0.13927315357561554</v>
      </c>
      <c r="F14" s="134">
        <v>3.5091047040971102E-2</v>
      </c>
      <c r="G14" s="134">
        <v>0.18337789661319071</v>
      </c>
      <c r="H14" s="134">
        <v>0.18083097261567516</v>
      </c>
      <c r="I14" s="134">
        <v>0.21757990867579902</v>
      </c>
      <c r="J14" s="134"/>
      <c r="K14" s="134"/>
      <c r="L14" s="134"/>
      <c r="M14" s="134"/>
      <c r="N14" s="134"/>
      <c r="O14" s="134">
        <v>0.10731358452215156</v>
      </c>
      <c r="P14" s="48"/>
      <c r="S14" s="9"/>
    </row>
    <row r="15" spans="2:19" s="9" customFormat="1">
      <c r="B15" s="133" t="s">
        <v>19</v>
      </c>
      <c r="C15" s="134">
        <v>0.26309408341416107</v>
      </c>
      <c r="D15" s="134">
        <v>-7.2933549432738776E-3</v>
      </c>
      <c r="E15" s="134">
        <v>0.17623434916135139</v>
      </c>
      <c r="F15" s="134">
        <v>8.6271137861851477E-2</v>
      </c>
      <c r="G15" s="134">
        <v>2.221991485827024E-2</v>
      </c>
      <c r="H15" s="134">
        <v>0.10098829944337151</v>
      </c>
      <c r="I15" s="134">
        <v>0.1085413080895008</v>
      </c>
      <c r="J15" s="134"/>
      <c r="K15" s="134"/>
      <c r="L15" s="134"/>
      <c r="M15" s="134"/>
      <c r="N15" s="134"/>
      <c r="O15" s="134">
        <v>9.7389258563477688E-2</v>
      </c>
      <c r="P15" s="51"/>
    </row>
    <row r="16" spans="2:19">
      <c r="B16" s="133" t="s">
        <v>20</v>
      </c>
      <c r="C16" s="134">
        <v>0.19352840997058368</v>
      </c>
      <c r="D16" s="134">
        <v>0.26479414235986076</v>
      </c>
      <c r="E16" s="134">
        <v>0.32793412971586688</v>
      </c>
      <c r="F16" s="134">
        <v>0.32430023177036904</v>
      </c>
      <c r="G16" s="134">
        <v>0.35042227500659806</v>
      </c>
      <c r="H16" s="134">
        <v>0.34041105213012113</v>
      </c>
      <c r="I16" s="134">
        <v>0.34102826448394935</v>
      </c>
      <c r="J16" s="134"/>
      <c r="K16" s="134"/>
      <c r="L16" s="134"/>
      <c r="M16" s="134"/>
      <c r="N16" s="134"/>
      <c r="O16" s="134">
        <v>0.32003220121407278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7" t="s">
        <v>2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46"/>
      <c r="S18" s="9"/>
    </row>
    <row r="19" spans="2:19">
      <c r="B19" s="129"/>
      <c r="C19" s="129" t="s">
        <v>6</v>
      </c>
      <c r="D19" s="129" t="s">
        <v>7</v>
      </c>
      <c r="E19" s="129" t="s">
        <v>1</v>
      </c>
      <c r="F19" s="129" t="s">
        <v>8</v>
      </c>
      <c r="G19" s="129" t="s">
        <v>9</v>
      </c>
      <c r="H19" s="129" t="s">
        <v>10</v>
      </c>
      <c r="I19" s="129" t="s">
        <v>11</v>
      </c>
      <c r="J19" s="129" t="s">
        <v>12</v>
      </c>
      <c r="K19" s="129" t="s">
        <v>13</v>
      </c>
      <c r="L19" s="129" t="s">
        <v>14</v>
      </c>
      <c r="M19" s="129" t="s">
        <v>15</v>
      </c>
      <c r="N19" s="129" t="s">
        <v>16</v>
      </c>
      <c r="O19" s="129" t="s">
        <v>4</v>
      </c>
      <c r="P19" s="48"/>
      <c r="S19" s="9"/>
    </row>
    <row r="20" spans="2:19">
      <c r="B20" s="135" t="s">
        <v>96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48"/>
      <c r="S20" s="9"/>
    </row>
    <row r="21" spans="2:19">
      <c r="B21" s="131" t="s">
        <v>100</v>
      </c>
      <c r="C21" s="176">
        <v>381</v>
      </c>
      <c r="D21" s="176">
        <v>660</v>
      </c>
      <c r="E21" s="176">
        <v>1134</v>
      </c>
      <c r="F21" s="176">
        <v>1545</v>
      </c>
      <c r="G21" s="176">
        <v>1609</v>
      </c>
      <c r="H21" s="176">
        <v>1648</v>
      </c>
      <c r="I21" s="176">
        <v>1808</v>
      </c>
      <c r="J21" s="176">
        <v>1593</v>
      </c>
      <c r="K21" s="176">
        <v>1244</v>
      </c>
      <c r="L21" s="176">
        <v>1010</v>
      </c>
      <c r="M21" s="176">
        <v>569</v>
      </c>
      <c r="N21" s="176">
        <v>541</v>
      </c>
      <c r="O21" s="173">
        <v>13742</v>
      </c>
      <c r="P21" s="48"/>
      <c r="S21" s="9"/>
    </row>
    <row r="22" spans="2:19">
      <c r="B22" s="131" t="s">
        <v>101</v>
      </c>
      <c r="C22" s="173">
        <v>687</v>
      </c>
      <c r="D22" s="173">
        <v>953</v>
      </c>
      <c r="E22" s="173">
        <v>1194</v>
      </c>
      <c r="F22" s="173">
        <v>1584</v>
      </c>
      <c r="G22" s="173">
        <v>1562</v>
      </c>
      <c r="H22" s="173">
        <v>1571</v>
      </c>
      <c r="I22" s="173">
        <v>1637</v>
      </c>
      <c r="J22" s="173">
        <v>1477</v>
      </c>
      <c r="K22" s="173">
        <v>1269</v>
      </c>
      <c r="L22" s="173">
        <v>990</v>
      </c>
      <c r="M22" s="173">
        <v>696</v>
      </c>
      <c r="N22" s="173">
        <v>541</v>
      </c>
      <c r="O22" s="173">
        <v>14161</v>
      </c>
      <c r="P22" s="48"/>
      <c r="S22" s="9"/>
    </row>
    <row r="23" spans="2:19">
      <c r="B23" s="132" t="s">
        <v>102</v>
      </c>
      <c r="C23" s="174">
        <v>1068</v>
      </c>
      <c r="D23" s="174">
        <v>1613</v>
      </c>
      <c r="E23" s="174">
        <v>2328</v>
      </c>
      <c r="F23" s="174">
        <v>3129</v>
      </c>
      <c r="G23" s="174">
        <v>3171</v>
      </c>
      <c r="H23" s="174">
        <v>3219</v>
      </c>
      <c r="I23" s="174">
        <v>3445</v>
      </c>
      <c r="J23" s="174">
        <v>3070</v>
      </c>
      <c r="K23" s="174">
        <v>2513</v>
      </c>
      <c r="L23" s="174">
        <v>2000</v>
      </c>
      <c r="M23" s="174">
        <v>1265</v>
      </c>
      <c r="N23" s="174">
        <v>1082</v>
      </c>
      <c r="O23" s="174">
        <v>27903</v>
      </c>
      <c r="P23" s="48"/>
      <c r="S23" s="9"/>
    </row>
    <row r="24" spans="2:19">
      <c r="B24" s="135" t="s">
        <v>129</v>
      </c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48"/>
      <c r="S24" s="9"/>
    </row>
    <row r="25" spans="2:19">
      <c r="B25" s="133" t="s">
        <v>133</v>
      </c>
      <c r="C25" s="175">
        <v>553</v>
      </c>
      <c r="D25" s="175">
        <v>586</v>
      </c>
      <c r="E25" s="175">
        <v>1274</v>
      </c>
      <c r="F25" s="175">
        <v>1725</v>
      </c>
      <c r="G25" s="175">
        <v>1783</v>
      </c>
      <c r="H25" s="175">
        <v>1862</v>
      </c>
      <c r="I25" s="175">
        <v>1931</v>
      </c>
      <c r="J25" s="175"/>
      <c r="K25" s="175"/>
      <c r="L25" s="175"/>
      <c r="M25" s="175"/>
      <c r="N25" s="175"/>
      <c r="O25" s="175">
        <v>9714</v>
      </c>
      <c r="P25" s="48"/>
      <c r="S25" s="9"/>
    </row>
    <row r="26" spans="2:19" s="9" customFormat="1">
      <c r="B26" s="131" t="s">
        <v>134</v>
      </c>
      <c r="C26" s="173">
        <v>687</v>
      </c>
      <c r="D26" s="173">
        <v>722</v>
      </c>
      <c r="E26" s="173">
        <v>1144</v>
      </c>
      <c r="F26" s="173">
        <v>1315</v>
      </c>
      <c r="G26" s="173">
        <v>1235</v>
      </c>
      <c r="H26" s="173">
        <v>1204</v>
      </c>
      <c r="I26" s="173">
        <v>1352</v>
      </c>
      <c r="J26" s="173"/>
      <c r="K26" s="173"/>
      <c r="L26" s="173"/>
      <c r="M26" s="173"/>
      <c r="N26" s="173"/>
      <c r="O26" s="173">
        <v>7659</v>
      </c>
      <c r="P26" s="51"/>
    </row>
    <row r="27" spans="2:19">
      <c r="B27" s="132" t="s">
        <v>135</v>
      </c>
      <c r="C27" s="174">
        <v>1240</v>
      </c>
      <c r="D27" s="174">
        <v>1308</v>
      </c>
      <c r="E27" s="174">
        <v>2418</v>
      </c>
      <c r="F27" s="174">
        <v>3040</v>
      </c>
      <c r="G27" s="174">
        <v>3018</v>
      </c>
      <c r="H27" s="174">
        <v>3066</v>
      </c>
      <c r="I27" s="174">
        <v>3283</v>
      </c>
      <c r="J27" s="174"/>
      <c r="K27" s="174"/>
      <c r="L27" s="174"/>
      <c r="M27" s="174"/>
      <c r="N27" s="174"/>
      <c r="O27" s="174">
        <v>17373</v>
      </c>
      <c r="P27" s="8"/>
    </row>
    <row r="28" spans="2:19">
      <c r="B28" s="133" t="s">
        <v>17</v>
      </c>
      <c r="C28" s="134">
        <v>0.16104868913857673</v>
      </c>
      <c r="D28" s="134">
        <v>-0.18908865468071911</v>
      </c>
      <c r="E28" s="134">
        <v>3.8659793814433074E-2</v>
      </c>
      <c r="F28" s="134">
        <v>-2.8443592201981449E-2</v>
      </c>
      <c r="G28" s="134">
        <v>-4.8249763481551522E-2</v>
      </c>
      <c r="H28" s="134">
        <v>-4.7530288909599205E-2</v>
      </c>
      <c r="I28" s="134">
        <v>-4.7024673439767795E-2</v>
      </c>
      <c r="J28" s="134"/>
      <c r="K28" s="134"/>
      <c r="L28" s="134"/>
      <c r="M28" s="134"/>
      <c r="N28" s="134"/>
      <c r="O28" s="134">
        <v>-3.3383408446002294E-2</v>
      </c>
      <c r="P28" s="48"/>
      <c r="S28" s="9"/>
    </row>
    <row r="29" spans="2:19">
      <c r="B29" s="133" t="s">
        <v>18</v>
      </c>
      <c r="C29" s="134">
        <v>0.45144356955380571</v>
      </c>
      <c r="D29" s="134">
        <v>-0.11212121212121207</v>
      </c>
      <c r="E29" s="134">
        <v>0.12345679012345689</v>
      </c>
      <c r="F29" s="134">
        <v>0.11650485436893199</v>
      </c>
      <c r="G29" s="134">
        <v>0.10814170292106895</v>
      </c>
      <c r="H29" s="134">
        <v>0.12985436893203883</v>
      </c>
      <c r="I29" s="134">
        <v>6.8030973451327359E-2</v>
      </c>
      <c r="J29" s="134"/>
      <c r="K29" s="134"/>
      <c r="L29" s="134"/>
      <c r="M29" s="134"/>
      <c r="N29" s="134"/>
      <c r="O29" s="134">
        <v>0.10574843483210028</v>
      </c>
      <c r="P29" s="48"/>
      <c r="S29" s="9"/>
    </row>
    <row r="30" spans="2:19" s="9" customFormat="1">
      <c r="B30" s="133" t="s">
        <v>19</v>
      </c>
      <c r="C30" s="134">
        <v>0</v>
      </c>
      <c r="D30" s="134">
        <v>-0.24239244491080802</v>
      </c>
      <c r="E30" s="134">
        <v>-4.1876046901172526E-2</v>
      </c>
      <c r="F30" s="134">
        <v>-0.16982323232323238</v>
      </c>
      <c r="G30" s="134">
        <v>-0.20934699103713184</v>
      </c>
      <c r="H30" s="134">
        <v>-0.23360916613621896</v>
      </c>
      <c r="I30" s="134">
        <v>-0.1740989615149664</v>
      </c>
      <c r="J30" s="134"/>
      <c r="K30" s="134"/>
      <c r="L30" s="134"/>
      <c r="M30" s="134"/>
      <c r="N30" s="134"/>
      <c r="O30" s="134">
        <v>-0.16641271223334786</v>
      </c>
      <c r="P30" s="51"/>
    </row>
    <row r="31" spans="2:19">
      <c r="B31" s="133" t="s">
        <v>21</v>
      </c>
      <c r="C31" s="134">
        <v>0.44596774193548389</v>
      </c>
      <c r="D31" s="134">
        <v>0.44801223241590216</v>
      </c>
      <c r="E31" s="134">
        <v>0.5268817204301075</v>
      </c>
      <c r="F31" s="134">
        <v>0.56743421052631582</v>
      </c>
      <c r="G31" s="134">
        <v>0.59078860172299541</v>
      </c>
      <c r="H31" s="134">
        <v>0.60730593607305938</v>
      </c>
      <c r="I31" s="134">
        <v>0.58818154127322575</v>
      </c>
      <c r="J31" s="134"/>
      <c r="K31" s="134"/>
      <c r="L31" s="134"/>
      <c r="M31" s="134"/>
      <c r="N31" s="134"/>
      <c r="O31" s="134">
        <v>0.55914349853220513</v>
      </c>
      <c r="P31" s="8"/>
    </row>
    <row r="34" spans="2:8" ht="23.25" customHeight="1">
      <c r="B34" s="244" t="s">
        <v>3</v>
      </c>
      <c r="C34" s="212" t="s">
        <v>152</v>
      </c>
      <c r="D34" s="212"/>
      <c r="E34" s="213" t="s">
        <v>30</v>
      </c>
      <c r="F34" s="214" t="s">
        <v>153</v>
      </c>
      <c r="G34" s="214"/>
      <c r="H34" s="213" t="s">
        <v>30</v>
      </c>
    </row>
    <row r="35" spans="2:8" ht="23.25" customHeight="1">
      <c r="B35" s="245"/>
      <c r="C35" s="27">
        <v>2025</v>
      </c>
      <c r="D35" s="27">
        <v>2024</v>
      </c>
      <c r="E35" s="213"/>
      <c r="F35" s="27">
        <v>2025</v>
      </c>
      <c r="G35" s="27">
        <v>2024</v>
      </c>
      <c r="H35" s="213"/>
    </row>
    <row r="36" spans="2:8">
      <c r="B36" s="136" t="s">
        <v>36</v>
      </c>
      <c r="C36" s="137">
        <v>5333</v>
      </c>
      <c r="D36" s="137">
        <v>4380</v>
      </c>
      <c r="E36" s="138">
        <v>0.21757990867579902</v>
      </c>
      <c r="F36" s="137">
        <v>29418</v>
      </c>
      <c r="G36" s="137">
        <v>26567</v>
      </c>
      <c r="H36" s="138">
        <v>0.10731358452215156</v>
      </c>
    </row>
    <row r="37" spans="2:8">
      <c r="B37" s="139" t="s">
        <v>37</v>
      </c>
      <c r="C37" s="140">
        <v>10305</v>
      </c>
      <c r="D37" s="140">
        <v>9296</v>
      </c>
      <c r="E37" s="141">
        <v>0.1085413080895008</v>
      </c>
      <c r="F37" s="140">
        <v>62504</v>
      </c>
      <c r="G37" s="140">
        <v>56957</v>
      </c>
      <c r="H37" s="141">
        <v>9.7389258563477688E-2</v>
      </c>
    </row>
    <row r="38" spans="2:8">
      <c r="B38" s="127" t="s">
        <v>4</v>
      </c>
      <c r="C38" s="142">
        <v>15638</v>
      </c>
      <c r="D38" s="142">
        <v>13676</v>
      </c>
      <c r="E38" s="128">
        <v>0.14346300087744956</v>
      </c>
      <c r="F38" s="142">
        <v>91922</v>
      </c>
      <c r="G38" s="142">
        <v>83524</v>
      </c>
      <c r="H38" s="128">
        <v>0.1005459508644222</v>
      </c>
    </row>
    <row r="41" spans="2:8" ht="20.25" customHeight="1">
      <c r="B41" s="220" t="s">
        <v>2</v>
      </c>
      <c r="C41" s="212" t="str">
        <f>C34</f>
        <v>JULY</v>
      </c>
      <c r="D41" s="212"/>
      <c r="E41" s="213" t="s">
        <v>30</v>
      </c>
      <c r="F41" s="214" t="str">
        <f>F34</f>
        <v>JANUARY-JULY</v>
      </c>
      <c r="G41" s="214"/>
      <c r="H41" s="213" t="s">
        <v>30</v>
      </c>
    </row>
    <row r="42" spans="2:8" ht="20.25" customHeight="1">
      <c r="B42" s="220"/>
      <c r="C42" s="27">
        <v>2025</v>
      </c>
      <c r="D42" s="27">
        <v>2024</v>
      </c>
      <c r="E42" s="213"/>
      <c r="F42" s="27">
        <v>2025</v>
      </c>
      <c r="G42" s="27">
        <v>2024</v>
      </c>
      <c r="H42" s="213"/>
    </row>
    <row r="43" spans="2:8" ht="16.5" customHeight="1">
      <c r="B43" s="143" t="s">
        <v>36</v>
      </c>
      <c r="C43" s="137">
        <v>1931</v>
      </c>
      <c r="D43" s="137">
        <v>1808</v>
      </c>
      <c r="E43" s="138">
        <v>6.8030973451327359E-2</v>
      </c>
      <c r="F43" s="137">
        <v>9714</v>
      </c>
      <c r="G43" s="137">
        <v>8785</v>
      </c>
      <c r="H43" s="138">
        <v>0.10574843483210028</v>
      </c>
    </row>
    <row r="44" spans="2:8" ht="16.5" customHeight="1">
      <c r="B44" s="144" t="s">
        <v>37</v>
      </c>
      <c r="C44" s="140">
        <v>1352</v>
      </c>
      <c r="D44" s="140">
        <v>1637</v>
      </c>
      <c r="E44" s="141">
        <v>-0.1740989615149664</v>
      </c>
      <c r="F44" s="140">
        <v>7659</v>
      </c>
      <c r="G44" s="140">
        <v>9188</v>
      </c>
      <c r="H44" s="141">
        <v>-0.16641271223334786</v>
      </c>
    </row>
    <row r="45" spans="2:8" ht="16.5" customHeight="1">
      <c r="B45" s="100" t="s">
        <v>4</v>
      </c>
      <c r="C45" s="142">
        <v>3283</v>
      </c>
      <c r="D45" s="142">
        <v>3445</v>
      </c>
      <c r="E45" s="128">
        <v>-4.7024673439767795E-2</v>
      </c>
      <c r="F45" s="142">
        <v>17373</v>
      </c>
      <c r="G45" s="142">
        <v>17973</v>
      </c>
      <c r="H45" s="128">
        <v>-3.3383408446002294E-2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3"/>
      <c r="C52" s="243"/>
      <c r="D52" s="243"/>
      <c r="E52" s="243"/>
      <c r="F52" s="243"/>
      <c r="G52" s="243"/>
      <c r="H52" s="243"/>
      <c r="I52" s="243"/>
      <c r="J52" s="243"/>
      <c r="K52" s="105"/>
      <c r="L52" s="105"/>
      <c r="M52" s="105"/>
      <c r="N52" s="105"/>
      <c r="O52" s="105"/>
    </row>
    <row r="53" spans="2:15" ht="15.75" customHeight="1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45"/>
    </row>
    <row r="60" spans="2:15" ht="43.5" customHeight="1"/>
    <row r="61" spans="2:15" ht="18.75" customHeight="1"/>
  </sheetData>
  <mergeCells count="18">
    <mergeCell ref="B2:O2"/>
    <mergeCell ref="C24:O24"/>
    <mergeCell ref="B3:O3"/>
    <mergeCell ref="C5:O5"/>
    <mergeCell ref="B18:O18"/>
    <mergeCell ref="C20:O20"/>
    <mergeCell ref="C9:O9"/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2025vs2024</vt:lpstr>
      <vt:lpstr>R_PTW NEW 2025vs2024</vt:lpstr>
      <vt:lpstr>R_MC NEW 2025vs2024</vt:lpstr>
      <vt:lpstr>R_MC 2025 rankings</vt:lpstr>
      <vt:lpstr>R_MP NEW 2025vs2024</vt:lpstr>
      <vt:lpstr>R_MP_2025 ranking</vt:lpstr>
      <vt:lpstr>R_PTW USED 2025vs2024</vt:lpstr>
      <vt:lpstr>R_MC&amp;MP structure 2025</vt:lpstr>
      <vt:lpstr>'R_MC 2025 rankings'!Obszar_wydruku</vt:lpstr>
      <vt:lpstr>'R_MC NEW 2025vs2024'!Obszar_wydruku</vt:lpstr>
      <vt:lpstr>'R_MC&amp;MP structure 2025'!Obszar_wydruku</vt:lpstr>
      <vt:lpstr>'R_MP NEW 2025vs2024'!Obszar_wydruku</vt:lpstr>
      <vt:lpstr>'R_MP_2025 ranking'!Obszar_wydruku</vt:lpstr>
      <vt:lpstr>'R_PTW 2025vs2024'!Obszar_wydruku</vt:lpstr>
      <vt:lpstr>'R_PTW NEW 2025vs2024'!Obszar_wydruku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2025-08-07T09:31:09Z</dcterms:modified>
</cp:coreProperties>
</file>